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9510" windowHeight="3825" firstSheet="1" activeTab="8"/>
  </bookViews>
  <sheets>
    <sheet name="Data yang Berhenti" sheetId="27" r:id="rId1"/>
    <sheet name="matrik" sheetId="38" r:id="rId2"/>
    <sheet name="jml diklat" sheetId="37" r:id="rId3"/>
    <sheet name="DATA MASTER " sheetId="33" r:id="rId4"/>
    <sheet name="Sheet5" sheetId="35" r:id="rId5"/>
    <sheet name="DATA MASTER" sheetId="20" r:id="rId6"/>
    <sheet name="DATA PERHITUNGAN TU" sheetId="29" r:id="rId7"/>
    <sheet name="DATA PERHITUNGAN GURU" sheetId="28" r:id="rId8"/>
    <sheet name="DATA SEKOLAH" sheetId="11" r:id="rId9"/>
    <sheet name="Sheet1" sheetId="30" r:id="rId10"/>
    <sheet name="Sheet2" sheetId="31" r:id="rId11"/>
    <sheet name="Sheet3" sheetId="32" r:id="rId12"/>
  </sheets>
  <definedNames>
    <definedName name="_xlnm.Print_Area" localSheetId="7">'DATA PERHITUNGAN GURU'!$A$1:$U$119</definedName>
    <definedName name="_xlnm.Print_Area" localSheetId="10">Sheet2!$A$1:$H$138</definedName>
    <definedName name="_xlnm.Print_Titles" localSheetId="3">'DATA MASTER '!$5:$9</definedName>
    <definedName name="_xlnm.Print_Titles" localSheetId="7">'DATA PERHITUNGAN GURU'!$4:$6</definedName>
    <definedName name="_xlnm.Print_Titles" localSheetId="6">'DATA PERHITUNGAN TU'!$4:$6</definedName>
    <definedName name="_xlnm.Print_Titles" localSheetId="2">'jml diklat'!$5:$6</definedName>
    <definedName name="_xlnm.Print_Titles" localSheetId="1">matrik!$5:$6</definedName>
    <definedName name="_xlnm.Print_Titles" localSheetId="9">Sheet1!$5:$6</definedName>
    <definedName name="_xlnm.Print_Titles" localSheetId="10">Sheet2!$3:$4</definedName>
    <definedName name="_xlnm.Print_Titles" localSheetId="4">Sheet5!$5:$6</definedName>
  </definedNames>
  <calcPr calcId="124519"/>
</workbook>
</file>

<file path=xl/calcChain.xml><?xml version="1.0" encoding="utf-8"?>
<calcChain xmlns="http://schemas.openxmlformats.org/spreadsheetml/2006/main">
  <c r="H118" i="28"/>
  <c r="F118"/>
  <c r="G117"/>
  <c r="H117"/>
  <c r="I117"/>
  <c r="J117"/>
  <c r="K117"/>
  <c r="L117"/>
  <c r="M117"/>
  <c r="N117"/>
  <c r="O117"/>
  <c r="P117"/>
  <c r="Q117"/>
  <c r="F117"/>
  <c r="F36" i="29"/>
  <c r="H48" i="20"/>
  <c r="I103"/>
  <c r="H103"/>
  <c r="I128"/>
  <c r="H128"/>
  <c r="T123"/>
  <c r="T125"/>
  <c r="W24" i="27"/>
  <c r="AB24" s="1"/>
  <c r="T24"/>
  <c r="AW50" i="20"/>
  <c r="AW51"/>
  <c r="AW52"/>
  <c r="AW49"/>
  <c r="CA54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CA43"/>
  <c r="CA44"/>
  <c r="CA45"/>
  <c r="CA46"/>
  <c r="CA47"/>
  <c r="CA12"/>
  <c r="T137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12"/>
  <c r="M8" i="3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7"/>
  <c r="N7"/>
  <c r="S22" i="28"/>
  <c r="E102"/>
  <c r="E78"/>
  <c r="E30"/>
  <c r="E48"/>
  <c r="E47"/>
  <c r="E46"/>
  <c r="E22"/>
  <c r="E21"/>
  <c r="E20"/>
  <c r="C26" i="29"/>
  <c r="C22"/>
  <c r="D36"/>
  <c r="C119" i="35"/>
  <c r="D119"/>
  <c r="C120" s="1"/>
  <c r="F119"/>
  <c r="G119"/>
  <c r="H119"/>
  <c r="I119"/>
  <c r="J119"/>
  <c r="K119"/>
  <c r="L119"/>
  <c r="M119"/>
  <c r="N119"/>
  <c r="O119"/>
  <c r="P119"/>
  <c r="Q119"/>
  <c r="R119"/>
  <c r="S119"/>
  <c r="T119"/>
  <c r="E119"/>
  <c r="E120" s="1"/>
  <c r="C13" i="29"/>
  <c r="F146" i="33"/>
  <c r="W122"/>
  <c r="AB122" s="1"/>
  <c r="T122"/>
  <c r="W120"/>
  <c r="Y120" s="1"/>
  <c r="T120"/>
  <c r="W119"/>
  <c r="Y119" s="1"/>
  <c r="T119"/>
  <c r="W118"/>
  <c r="Y118" s="1"/>
  <c r="T118"/>
  <c r="W117"/>
  <c r="Y117" s="1"/>
  <c r="T117"/>
  <c r="W116"/>
  <c r="Y116" s="1"/>
  <c r="T116"/>
  <c r="W115"/>
  <c r="Y115" s="1"/>
  <c r="T115"/>
  <c r="W114"/>
  <c r="Y114" s="1"/>
  <c r="T114"/>
  <c r="W113"/>
  <c r="Y113" s="1"/>
  <c r="T113"/>
  <c r="W112"/>
  <c r="Y112" s="1"/>
  <c r="T112"/>
  <c r="W111"/>
  <c r="Y111" s="1"/>
  <c r="T111"/>
  <c r="W110"/>
  <c r="Y110" s="1"/>
  <c r="T110"/>
  <c r="W109"/>
  <c r="Y109" s="1"/>
  <c r="T109"/>
  <c r="W108"/>
  <c r="Y108" s="1"/>
  <c r="T108"/>
  <c r="W107"/>
  <c r="Y107" s="1"/>
  <c r="T107"/>
  <c r="W106"/>
  <c r="Y106" s="1"/>
  <c r="T106"/>
  <c r="W105"/>
  <c r="Y105" s="1"/>
  <c r="T105"/>
  <c r="W104"/>
  <c r="Y104" s="1"/>
  <c r="T104"/>
  <c r="W103"/>
  <c r="Y103" s="1"/>
  <c r="T103"/>
  <c r="W102"/>
  <c r="Y102" s="1"/>
  <c r="T102"/>
  <c r="W101"/>
  <c r="Y101" s="1"/>
  <c r="T101"/>
  <c r="W95"/>
  <c r="Y95" s="1"/>
  <c r="AK95" s="1"/>
  <c r="T95"/>
  <c r="W94"/>
  <c r="Y94" s="1"/>
  <c r="AK94" s="1"/>
  <c r="T94"/>
  <c r="W93"/>
  <c r="Y93" s="1"/>
  <c r="AK93" s="1"/>
  <c r="T93"/>
  <c r="W92"/>
  <c r="Y92" s="1"/>
  <c r="AK92" s="1"/>
  <c r="T92"/>
  <c r="W91"/>
  <c r="Y91" s="1"/>
  <c r="AK91" s="1"/>
  <c r="T91"/>
  <c r="W90"/>
  <c r="Y90" s="1"/>
  <c r="AK90" s="1"/>
  <c r="T90"/>
  <c r="W89"/>
  <c r="Y89" s="1"/>
  <c r="AK89" s="1"/>
  <c r="T89"/>
  <c r="W88"/>
  <c r="Y88" s="1"/>
  <c r="AK88" s="1"/>
  <c r="T88"/>
  <c r="AD87"/>
  <c r="W87"/>
  <c r="Y87" s="1"/>
  <c r="AK87" s="1"/>
  <c r="T87"/>
  <c r="W86"/>
  <c r="Y86" s="1"/>
  <c r="T86"/>
  <c r="W85"/>
  <c r="Y85" s="1"/>
  <c r="T85"/>
  <c r="W84"/>
  <c r="Y84" s="1"/>
  <c r="T84"/>
  <c r="W83"/>
  <c r="Y83" s="1"/>
  <c r="T83"/>
  <c r="W82"/>
  <c r="Y82" s="1"/>
  <c r="T82"/>
  <c r="W81"/>
  <c r="Y81" s="1"/>
  <c r="T81"/>
  <c r="W80"/>
  <c r="Y80" s="1"/>
  <c r="T80"/>
  <c r="W79"/>
  <c r="Y79" s="1"/>
  <c r="T79"/>
  <c r="W78"/>
  <c r="Y78" s="1"/>
  <c r="T78"/>
  <c r="W77"/>
  <c r="Y77" s="1"/>
  <c r="T77"/>
  <c r="W76"/>
  <c r="Y76" s="1"/>
  <c r="T76"/>
  <c r="W75"/>
  <c r="Y75" s="1"/>
  <c r="T75"/>
  <c r="W74"/>
  <c r="Y74" s="1"/>
  <c r="T74"/>
  <c r="W73"/>
  <c r="Y73" s="1"/>
  <c r="T73"/>
  <c r="W72"/>
  <c r="Y72" s="1"/>
  <c r="T72"/>
  <c r="W71"/>
  <c r="Y71" s="1"/>
  <c r="T71"/>
  <c r="W70"/>
  <c r="Y70" s="1"/>
  <c r="T70"/>
  <c r="W69"/>
  <c r="Y69" s="1"/>
  <c r="T69"/>
  <c r="W68"/>
  <c r="Y68" s="1"/>
  <c r="T68"/>
  <c r="W67"/>
  <c r="Y67" s="1"/>
  <c r="T67"/>
  <c r="W66"/>
  <c r="Y66" s="1"/>
  <c r="T66"/>
  <c r="W65"/>
  <c r="Y65" s="1"/>
  <c r="T65"/>
  <c r="W64"/>
  <c r="Y64" s="1"/>
  <c r="T64"/>
  <c r="W63"/>
  <c r="Y63" s="1"/>
  <c r="T63"/>
  <c r="W62"/>
  <c r="Y62" s="1"/>
  <c r="T62"/>
  <c r="W61"/>
  <c r="Y61" s="1"/>
  <c r="T61"/>
  <c r="W60"/>
  <c r="Y60" s="1"/>
  <c r="T60"/>
  <c r="W59"/>
  <c r="Y59" s="1"/>
  <c r="T59"/>
  <c r="W58"/>
  <c r="Y58" s="1"/>
  <c r="T58"/>
  <c r="W57"/>
  <c r="Y57" s="1"/>
  <c r="T57"/>
  <c r="W56"/>
  <c r="Y56" s="1"/>
  <c r="T56"/>
  <c r="W55"/>
  <c r="Y55" s="1"/>
  <c r="T55"/>
  <c r="W54"/>
  <c r="Y54" s="1"/>
  <c r="T54"/>
  <c r="W53"/>
  <c r="Y53" s="1"/>
  <c r="T53"/>
  <c r="W52"/>
  <c r="Y52" s="1"/>
  <c r="T52"/>
  <c r="W51"/>
  <c r="Y51" s="1"/>
  <c r="T51"/>
  <c r="W50"/>
  <c r="Y50" s="1"/>
  <c r="T50"/>
  <c r="W49"/>
  <c r="Y49" s="1"/>
  <c r="T49"/>
  <c r="W48"/>
  <c r="Y48" s="1"/>
  <c r="T48"/>
  <c r="W47"/>
  <c r="Y47" s="1"/>
  <c r="T47"/>
  <c r="W100"/>
  <c r="Y100" s="1"/>
  <c r="T100"/>
  <c r="W99"/>
  <c r="Y99" s="1"/>
  <c r="T99"/>
  <c r="W98"/>
  <c r="Y98" s="1"/>
  <c r="T98"/>
  <c r="W97"/>
  <c r="Y97" s="1"/>
  <c r="T97"/>
  <c r="W46"/>
  <c r="Y46" s="1"/>
  <c r="T46"/>
  <c r="W45"/>
  <c r="Y45" s="1"/>
  <c r="T45"/>
  <c r="W44"/>
  <c r="Y44" s="1"/>
  <c r="T44"/>
  <c r="W43"/>
  <c r="Y43" s="1"/>
  <c r="T43"/>
  <c r="W42"/>
  <c r="Y42" s="1"/>
  <c r="T42"/>
  <c r="W41"/>
  <c r="Y41" s="1"/>
  <c r="T41"/>
  <c r="W40"/>
  <c r="Y40" s="1"/>
  <c r="T40"/>
  <c r="W39"/>
  <c r="Y39" s="1"/>
  <c r="T39"/>
  <c r="W38"/>
  <c r="Y38" s="1"/>
  <c r="T38"/>
  <c r="W37"/>
  <c r="Y37" s="1"/>
  <c r="T37"/>
  <c r="W36"/>
  <c r="Y36" s="1"/>
  <c r="T36"/>
  <c r="W35"/>
  <c r="Y35" s="1"/>
  <c r="T35"/>
  <c r="W34"/>
  <c r="Y34" s="1"/>
  <c r="T34"/>
  <c r="W33"/>
  <c r="Y33" s="1"/>
  <c r="T33"/>
  <c r="W32"/>
  <c r="Y32" s="1"/>
  <c r="T32"/>
  <c r="W31"/>
  <c r="Y31" s="1"/>
  <c r="T31"/>
  <c r="W30"/>
  <c r="Y30" s="1"/>
  <c r="T30"/>
  <c r="W29"/>
  <c r="Y29" s="1"/>
  <c r="T29"/>
  <c r="W28"/>
  <c r="Y28" s="1"/>
  <c r="T28"/>
  <c r="W26"/>
  <c r="Y26" s="1"/>
  <c r="T26"/>
  <c r="W27"/>
  <c r="Y27" s="1"/>
  <c r="T27"/>
  <c r="W25"/>
  <c r="Y25" s="1"/>
  <c r="T25"/>
  <c r="W24"/>
  <c r="Y24" s="1"/>
  <c r="T24"/>
  <c r="W23"/>
  <c r="Y23" s="1"/>
  <c r="T23"/>
  <c r="W22"/>
  <c r="Y22" s="1"/>
  <c r="T22"/>
  <c r="W21"/>
  <c r="Y21" s="1"/>
  <c r="T21"/>
  <c r="W20"/>
  <c r="Y20" s="1"/>
  <c r="T20"/>
  <c r="W19"/>
  <c r="Y19" s="1"/>
  <c r="T19"/>
  <c r="W18"/>
  <c r="Y18" s="1"/>
  <c r="T18"/>
  <c r="W17"/>
  <c r="Y17" s="1"/>
  <c r="T17"/>
  <c r="W16"/>
  <c r="Y16" s="1"/>
  <c r="T16"/>
  <c r="W15"/>
  <c r="Y15" s="1"/>
  <c r="T15"/>
  <c r="W14"/>
  <c r="Y14" s="1"/>
  <c r="T14"/>
  <c r="W13"/>
  <c r="Y13" s="1"/>
  <c r="T13"/>
  <c r="W12"/>
  <c r="Y12" s="1"/>
  <c r="T12"/>
  <c r="W11"/>
  <c r="Y11" s="1"/>
  <c r="T11"/>
  <c r="W23" i="27"/>
  <c r="Y23" s="1"/>
  <c r="T23"/>
  <c r="G29"/>
  <c r="G28"/>
  <c r="H28" s="1"/>
  <c r="I28" s="1"/>
  <c r="J28" s="1"/>
  <c r="I48" i="20"/>
  <c r="W125"/>
  <c r="X125" s="1"/>
  <c r="Z125" s="1"/>
  <c r="AC125" s="1"/>
  <c r="W35"/>
  <c r="Y35" s="1"/>
  <c r="W15"/>
  <c r="Y15" s="1"/>
  <c r="AK15" s="1"/>
  <c r="S21" i="28" s="1"/>
  <c r="W47" i="20"/>
  <c r="Y47" s="1"/>
  <c r="W27"/>
  <c r="Y27" s="1"/>
  <c r="W20"/>
  <c r="Y20" s="1"/>
  <c r="W18"/>
  <c r="Y18" s="1"/>
  <c r="AK18" s="1"/>
  <c r="S78" i="28" s="1"/>
  <c r="W19" i="20"/>
  <c r="Y19" s="1"/>
  <c r="W14"/>
  <c r="Y14" s="1"/>
  <c r="T46"/>
  <c r="T16"/>
  <c r="T35"/>
  <c r="T15"/>
  <c r="T47"/>
  <c r="T27"/>
  <c r="T20"/>
  <c r="T18"/>
  <c r="T19"/>
  <c r="T14"/>
  <c r="W16"/>
  <c r="Y16" s="1"/>
  <c r="N120" i="35" l="1"/>
  <c r="H120"/>
  <c r="Y24" i="27"/>
  <c r="X24"/>
  <c r="X101" i="33"/>
  <c r="Z101" s="1"/>
  <c r="AC101" s="1"/>
  <c r="AB101"/>
  <c r="AB11"/>
  <c r="AB13"/>
  <c r="AB15"/>
  <c r="AB17"/>
  <c r="AB19"/>
  <c r="AB21"/>
  <c r="AB23"/>
  <c r="AB27"/>
  <c r="AB28"/>
  <c r="AB31"/>
  <c r="AB33"/>
  <c r="AB35"/>
  <c r="AB38"/>
  <c r="AB39"/>
  <c r="AB41"/>
  <c r="AB43"/>
  <c r="AB44"/>
  <c r="AB45"/>
  <c r="AB46"/>
  <c r="AB49"/>
  <c r="AB51"/>
  <c r="AB52"/>
  <c r="X11"/>
  <c r="X12"/>
  <c r="Z12" s="1"/>
  <c r="AC12" s="1"/>
  <c r="X13"/>
  <c r="Z13" s="1"/>
  <c r="AC13" s="1"/>
  <c r="X14"/>
  <c r="X15"/>
  <c r="Z15" s="1"/>
  <c r="AC15" s="1"/>
  <c r="X16"/>
  <c r="Z16" s="1"/>
  <c r="AC16" s="1"/>
  <c r="X17"/>
  <c r="Z17" s="1"/>
  <c r="AC17" s="1"/>
  <c r="X18"/>
  <c r="Z18" s="1"/>
  <c r="AC18" s="1"/>
  <c r="X19"/>
  <c r="X20"/>
  <c r="Z20" s="1"/>
  <c r="AC20" s="1"/>
  <c r="X21"/>
  <c r="Z21" s="1"/>
  <c r="AC21" s="1"/>
  <c r="X22"/>
  <c r="Z22" s="1"/>
  <c r="AC22" s="1"/>
  <c r="X23"/>
  <c r="Z23" s="1"/>
  <c r="AC23" s="1"/>
  <c r="X24"/>
  <c r="Z24" s="1"/>
  <c r="AC24" s="1"/>
  <c r="X25"/>
  <c r="Z25" s="1"/>
  <c r="AC25" s="1"/>
  <c r="X27"/>
  <c r="Z27" s="1"/>
  <c r="AC27" s="1"/>
  <c r="X26"/>
  <c r="Z26" s="1"/>
  <c r="AC26" s="1"/>
  <c r="X28"/>
  <c r="Z28" s="1"/>
  <c r="AC28" s="1"/>
  <c r="X29"/>
  <c r="Z29" s="1"/>
  <c r="AC29" s="1"/>
  <c r="X30"/>
  <c r="Z30" s="1"/>
  <c r="AC30" s="1"/>
  <c r="X31"/>
  <c r="Z31" s="1"/>
  <c r="AC31" s="1"/>
  <c r="X32"/>
  <c r="Z32" s="1"/>
  <c r="AC32" s="1"/>
  <c r="X33"/>
  <c r="Z33" s="1"/>
  <c r="AC33" s="1"/>
  <c r="X34"/>
  <c r="Z34" s="1"/>
  <c r="AC34" s="1"/>
  <c r="X35"/>
  <c r="Z35" s="1"/>
  <c r="AC35" s="1"/>
  <c r="X36"/>
  <c r="Z36" s="1"/>
  <c r="AC36" s="1"/>
  <c r="X37"/>
  <c r="Z37" s="1"/>
  <c r="AC37" s="1"/>
  <c r="X38"/>
  <c r="Z38" s="1"/>
  <c r="AC38" s="1"/>
  <c r="X39"/>
  <c r="Z39" s="1"/>
  <c r="AC39" s="1"/>
  <c r="X40"/>
  <c r="Z40" s="1"/>
  <c r="AC40" s="1"/>
  <c r="X41"/>
  <c r="Z41" s="1"/>
  <c r="AC41" s="1"/>
  <c r="X42"/>
  <c r="Z42" s="1"/>
  <c r="AC42" s="1"/>
  <c r="X43"/>
  <c r="Z43" s="1"/>
  <c r="AC43" s="1"/>
  <c r="X44"/>
  <c r="Z44" s="1"/>
  <c r="AC44" s="1"/>
  <c r="X45"/>
  <c r="Z45" s="1"/>
  <c r="AC45" s="1"/>
  <c r="X46"/>
  <c r="Z46" s="1"/>
  <c r="AC46" s="1"/>
  <c r="X47"/>
  <c r="Z47" s="1"/>
  <c r="AC47" s="1"/>
  <c r="X48"/>
  <c r="Z48" s="1"/>
  <c r="AC48" s="1"/>
  <c r="X49"/>
  <c r="Z49" s="1"/>
  <c r="AC49" s="1"/>
  <c r="X50"/>
  <c r="Z50" s="1"/>
  <c r="AC50" s="1"/>
  <c r="X51"/>
  <c r="Z51" s="1"/>
  <c r="AC51" s="1"/>
  <c r="X52"/>
  <c r="Z52" s="1"/>
  <c r="AC52" s="1"/>
  <c r="X53"/>
  <c r="Z53" s="1"/>
  <c r="AC53" s="1"/>
  <c r="X54"/>
  <c r="Z54" s="1"/>
  <c r="AC54" s="1"/>
  <c r="X55"/>
  <c r="Z55" s="1"/>
  <c r="AC55" s="1"/>
  <c r="X56"/>
  <c r="Z56" s="1"/>
  <c r="AC56" s="1"/>
  <c r="X57"/>
  <c r="Z57" s="1"/>
  <c r="AC57" s="1"/>
  <c r="X58"/>
  <c r="Z58" s="1"/>
  <c r="AC58" s="1"/>
  <c r="X59"/>
  <c r="Z59" s="1"/>
  <c r="AC59" s="1"/>
  <c r="X60"/>
  <c r="Z60" s="1"/>
  <c r="AC60" s="1"/>
  <c r="X61"/>
  <c r="Z61" s="1"/>
  <c r="AC61" s="1"/>
  <c r="X62"/>
  <c r="Z62" s="1"/>
  <c r="AC62" s="1"/>
  <c r="X63"/>
  <c r="Z63" s="1"/>
  <c r="AC63" s="1"/>
  <c r="X64"/>
  <c r="Z64" s="1"/>
  <c r="AC64" s="1"/>
  <c r="X65"/>
  <c r="Z65" s="1"/>
  <c r="AC65" s="1"/>
  <c r="X66"/>
  <c r="Z66" s="1"/>
  <c r="AC66" s="1"/>
  <c r="X67"/>
  <c r="Z67" s="1"/>
  <c r="AC67" s="1"/>
  <c r="X68"/>
  <c r="Z68" s="1"/>
  <c r="AC68" s="1"/>
  <c r="X69"/>
  <c r="Z69" s="1"/>
  <c r="AC69" s="1"/>
  <c r="X70"/>
  <c r="Z70" s="1"/>
  <c r="AC70" s="1"/>
  <c r="X71"/>
  <c r="Z71" s="1"/>
  <c r="AC71" s="1"/>
  <c r="X72"/>
  <c r="Z72" s="1"/>
  <c r="AC72" s="1"/>
  <c r="X73"/>
  <c r="Z73" s="1"/>
  <c r="AC73" s="1"/>
  <c r="X74"/>
  <c r="Z74" s="1"/>
  <c r="AC74" s="1"/>
  <c r="X75"/>
  <c r="Z75" s="1"/>
  <c r="AC75" s="1"/>
  <c r="X76"/>
  <c r="Z76" s="1"/>
  <c r="AC76" s="1"/>
  <c r="X77"/>
  <c r="Z77" s="1"/>
  <c r="AC77" s="1"/>
  <c r="X78"/>
  <c r="Z78" s="1"/>
  <c r="AC78" s="1"/>
  <c r="X79"/>
  <c r="Z79" s="1"/>
  <c r="AC79" s="1"/>
  <c r="X80"/>
  <c r="Z80" s="1"/>
  <c r="AC80" s="1"/>
  <c r="X81"/>
  <c r="Z81" s="1"/>
  <c r="AC81" s="1"/>
  <c r="X82"/>
  <c r="Z82" s="1"/>
  <c r="AC82" s="1"/>
  <c r="X83"/>
  <c r="Z83" s="1"/>
  <c r="AC83" s="1"/>
  <c r="X84"/>
  <c r="Z84" s="1"/>
  <c r="AC84" s="1"/>
  <c r="X85"/>
  <c r="Z85" s="1"/>
  <c r="AC85" s="1"/>
  <c r="X86"/>
  <c r="Z86" s="1"/>
  <c r="AC86" s="1"/>
  <c r="AB86"/>
  <c r="X87"/>
  <c r="Z87" s="1"/>
  <c r="AC87" s="1"/>
  <c r="AB87"/>
  <c r="X102"/>
  <c r="Z102" s="1"/>
  <c r="AC102" s="1"/>
  <c r="X103"/>
  <c r="Z103" s="1"/>
  <c r="AC103" s="1"/>
  <c r="X104"/>
  <c r="Z104" s="1"/>
  <c r="AC104" s="1"/>
  <c r="X105"/>
  <c r="Z105" s="1"/>
  <c r="AC105" s="1"/>
  <c r="X106"/>
  <c r="Z106" s="1"/>
  <c r="AC106" s="1"/>
  <c r="X107"/>
  <c r="Z107" s="1"/>
  <c r="AC107" s="1"/>
  <c r="X108"/>
  <c r="Z108" s="1"/>
  <c r="AC108" s="1"/>
  <c r="X109"/>
  <c r="Z109" s="1"/>
  <c r="AC109" s="1"/>
  <c r="X110"/>
  <c r="Z110" s="1"/>
  <c r="AC110" s="1"/>
  <c r="X111"/>
  <c r="Z111" s="1"/>
  <c r="AC111" s="1"/>
  <c r="X112"/>
  <c r="Z112" s="1"/>
  <c r="AC112" s="1"/>
  <c r="X113"/>
  <c r="Z113" s="1"/>
  <c r="AC113" s="1"/>
  <c r="X114"/>
  <c r="Z114" s="1"/>
  <c r="AC114" s="1"/>
  <c r="X115"/>
  <c r="Z115" s="1"/>
  <c r="AC115" s="1"/>
  <c r="X116"/>
  <c r="Z116" s="1"/>
  <c r="AC116" s="1"/>
  <c r="X117"/>
  <c r="Z117" s="1"/>
  <c r="AC117" s="1"/>
  <c r="X118"/>
  <c r="Z118" s="1"/>
  <c r="AC118" s="1"/>
  <c r="X119"/>
  <c r="Z119" s="1"/>
  <c r="AC119" s="1"/>
  <c r="X120"/>
  <c r="Z120" s="1"/>
  <c r="AC120" s="1"/>
  <c r="AB12"/>
  <c r="AB14"/>
  <c r="AB16"/>
  <c r="AB18"/>
  <c r="AB20"/>
  <c r="AB22"/>
  <c r="AB24"/>
  <c r="AB25"/>
  <c r="AB26"/>
  <c r="AB29"/>
  <c r="AB30"/>
  <c r="AB32"/>
  <c r="AB34"/>
  <c r="AB36"/>
  <c r="AB37"/>
  <c r="AB40"/>
  <c r="AB42"/>
  <c r="AB47"/>
  <c r="AB48"/>
  <c r="AB50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K11"/>
  <c r="AL11" s="1"/>
  <c r="AK12"/>
  <c r="AL12" s="1"/>
  <c r="AK13"/>
  <c r="AL13" s="1"/>
  <c r="AK14"/>
  <c r="AL14" s="1"/>
  <c r="AK15"/>
  <c r="AL15" s="1"/>
  <c r="AK16"/>
  <c r="AL16" s="1"/>
  <c r="AK17"/>
  <c r="AL17" s="1"/>
  <c r="AK18"/>
  <c r="AL18" s="1"/>
  <c r="AK20"/>
  <c r="AL20" s="1"/>
  <c r="AK21"/>
  <c r="AL21" s="1"/>
  <c r="AK97"/>
  <c r="AL97" s="1"/>
  <c r="AK98"/>
  <c r="AL98" s="1"/>
  <c r="AK99"/>
  <c r="AL99" s="1"/>
  <c r="AK100"/>
  <c r="AL100" s="1"/>
  <c r="AK19"/>
  <c r="AL19" s="1"/>
  <c r="AK49"/>
  <c r="AL49" s="1"/>
  <c r="Z11"/>
  <c r="AC11" s="1"/>
  <c r="Z14"/>
  <c r="AC14" s="1"/>
  <c r="Z19"/>
  <c r="AC19" s="1"/>
  <c r="AA16"/>
  <c r="AK22"/>
  <c r="AL22" s="1"/>
  <c r="AK23"/>
  <c r="AL23" s="1"/>
  <c r="AK24"/>
  <c r="AL24" s="1"/>
  <c r="AK25"/>
  <c r="AL25" s="1"/>
  <c r="AK27"/>
  <c r="AL27" s="1"/>
  <c r="AK26"/>
  <c r="AL26" s="1"/>
  <c r="AK28"/>
  <c r="AL28" s="1"/>
  <c r="AK29"/>
  <c r="AL29" s="1"/>
  <c r="AK30"/>
  <c r="AL30" s="1"/>
  <c r="AK31"/>
  <c r="AL31" s="1"/>
  <c r="AK32"/>
  <c r="AL32" s="1"/>
  <c r="AK33"/>
  <c r="AL33" s="1"/>
  <c r="AK34"/>
  <c r="AL34" s="1"/>
  <c r="AK35"/>
  <c r="AL35" s="1"/>
  <c r="AK36"/>
  <c r="AL36" s="1"/>
  <c r="AK37"/>
  <c r="AL37" s="1"/>
  <c r="AK38"/>
  <c r="AL38" s="1"/>
  <c r="AK39"/>
  <c r="AL39" s="1"/>
  <c r="AK40"/>
  <c r="AL40" s="1"/>
  <c r="AK41"/>
  <c r="AL41" s="1"/>
  <c r="AK42"/>
  <c r="AL42" s="1"/>
  <c r="AK43"/>
  <c r="AL43" s="1"/>
  <c r="AK44"/>
  <c r="AL44" s="1"/>
  <c r="AK45"/>
  <c r="AL45" s="1"/>
  <c r="AK46"/>
  <c r="AL46" s="1"/>
  <c r="AK47"/>
  <c r="AL47" s="1"/>
  <c r="AK48"/>
  <c r="AL48" s="1"/>
  <c r="AB97"/>
  <c r="X97"/>
  <c r="AB98"/>
  <c r="X98"/>
  <c r="AB99"/>
  <c r="X99"/>
  <c r="AB100"/>
  <c r="X100"/>
  <c r="AK50"/>
  <c r="AL50" s="1"/>
  <c r="AK51"/>
  <c r="AL51" s="1"/>
  <c r="AK52"/>
  <c r="AL52" s="1"/>
  <c r="AK53"/>
  <c r="AL53" s="1"/>
  <c r="AA42"/>
  <c r="AB88"/>
  <c r="X88"/>
  <c r="AB89"/>
  <c r="X89"/>
  <c r="AB90"/>
  <c r="X90"/>
  <c r="AB91"/>
  <c r="X91"/>
  <c r="AB92"/>
  <c r="X92"/>
  <c r="AB93"/>
  <c r="X93"/>
  <c r="AB94"/>
  <c r="X94"/>
  <c r="AB95"/>
  <c r="X95"/>
  <c r="AL87"/>
  <c r="AL88"/>
  <c r="AL89"/>
  <c r="AL90"/>
  <c r="AL91"/>
  <c r="AL92"/>
  <c r="AL93"/>
  <c r="AL94"/>
  <c r="AL95"/>
  <c r="AK102"/>
  <c r="AL102" s="1"/>
  <c r="AK103"/>
  <c r="AL103" s="1"/>
  <c r="AK104"/>
  <c r="AL104" s="1"/>
  <c r="AK105"/>
  <c r="AL105" s="1"/>
  <c r="AK106"/>
  <c r="AL106" s="1"/>
  <c r="AK107"/>
  <c r="AL107" s="1"/>
  <c r="AK108"/>
  <c r="AL108" s="1"/>
  <c r="AK109"/>
  <c r="AL109" s="1"/>
  <c r="AK110"/>
  <c r="AL110" s="1"/>
  <c r="AK111"/>
  <c r="AL111" s="1"/>
  <c r="AK112"/>
  <c r="AL112" s="1"/>
  <c r="AK113"/>
  <c r="AL113" s="1"/>
  <c r="AK114"/>
  <c r="AL114" s="1"/>
  <c r="AK115"/>
  <c r="AL115" s="1"/>
  <c r="AK116"/>
  <c r="AL116" s="1"/>
  <c r="AK117"/>
  <c r="AL117" s="1"/>
  <c r="AK118"/>
  <c r="AL118" s="1"/>
  <c r="AK119"/>
  <c r="AL119" s="1"/>
  <c r="AK120"/>
  <c r="AL120" s="1"/>
  <c r="AK54"/>
  <c r="AL54" s="1"/>
  <c r="AK55"/>
  <c r="AL55" s="1"/>
  <c r="AK56"/>
  <c r="AL56" s="1"/>
  <c r="AK57"/>
  <c r="AL57" s="1"/>
  <c r="AK58"/>
  <c r="AL58" s="1"/>
  <c r="AK59"/>
  <c r="AL59" s="1"/>
  <c r="AK60"/>
  <c r="AL60" s="1"/>
  <c r="AK61"/>
  <c r="AL61" s="1"/>
  <c r="AK62"/>
  <c r="AL62" s="1"/>
  <c r="AK63"/>
  <c r="AL63" s="1"/>
  <c r="AK64"/>
  <c r="AL64" s="1"/>
  <c r="AK65"/>
  <c r="AL65" s="1"/>
  <c r="AK66"/>
  <c r="AL66" s="1"/>
  <c r="AK67"/>
  <c r="AL67" s="1"/>
  <c r="AK68"/>
  <c r="AL68" s="1"/>
  <c r="AK69"/>
  <c r="AL69" s="1"/>
  <c r="AK70"/>
  <c r="AL70" s="1"/>
  <c r="AK71"/>
  <c r="AL71" s="1"/>
  <c r="AK72"/>
  <c r="AL72" s="1"/>
  <c r="AK73"/>
  <c r="AL73" s="1"/>
  <c r="AK74"/>
  <c r="AL74" s="1"/>
  <c r="AK75"/>
  <c r="AL75" s="1"/>
  <c r="AK76"/>
  <c r="AL76" s="1"/>
  <c r="AK77"/>
  <c r="AL77" s="1"/>
  <c r="AK78"/>
  <c r="AL78" s="1"/>
  <c r="AK79"/>
  <c r="AL79" s="1"/>
  <c r="AK80"/>
  <c r="AL80" s="1"/>
  <c r="AK81"/>
  <c r="AL81" s="1"/>
  <c r="AK82"/>
  <c r="AL82" s="1"/>
  <c r="AK83"/>
  <c r="AL83" s="1"/>
  <c r="AK84"/>
  <c r="AL84" s="1"/>
  <c r="AK85"/>
  <c r="AL85" s="1"/>
  <c r="AK86"/>
  <c r="AL86" s="1"/>
  <c r="AK101"/>
  <c r="AL101" s="1"/>
  <c r="Y122"/>
  <c r="X122"/>
  <c r="X23" i="27"/>
  <c r="Z23" s="1"/>
  <c r="AC23" s="1"/>
  <c r="AB23"/>
  <c r="AK23"/>
  <c r="AL23" s="1"/>
  <c r="H29"/>
  <c r="I29" s="1"/>
  <c r="K28"/>
  <c r="L28" s="1"/>
  <c r="AL18" i="20"/>
  <c r="AL15"/>
  <c r="AK14"/>
  <c r="AK27"/>
  <c r="AK19"/>
  <c r="AK20"/>
  <c r="AL20" s="1"/>
  <c r="AK47"/>
  <c r="AK35"/>
  <c r="Y125"/>
  <c r="AK125" s="1"/>
  <c r="AL125" s="1"/>
  <c r="AB125"/>
  <c r="AA125"/>
  <c r="AB14"/>
  <c r="X14"/>
  <c r="AB19"/>
  <c r="X19"/>
  <c r="AB18"/>
  <c r="X18"/>
  <c r="AB20"/>
  <c r="X20"/>
  <c r="AB27"/>
  <c r="X27"/>
  <c r="AB47"/>
  <c r="X47"/>
  <c r="AB15"/>
  <c r="X15"/>
  <c r="AB35"/>
  <c r="X35"/>
  <c r="AB16"/>
  <c r="X16"/>
  <c r="AK16"/>
  <c r="T87"/>
  <c r="W87"/>
  <c r="X87" s="1"/>
  <c r="T88"/>
  <c r="W88"/>
  <c r="X88" s="1"/>
  <c r="Y22" i="27"/>
  <c r="AD22" s="1"/>
  <c r="V22"/>
  <c r="Y21"/>
  <c r="AD21" s="1"/>
  <c r="V21"/>
  <c r="F129" i="28"/>
  <c r="T13" i="20"/>
  <c r="T17"/>
  <c r="T21"/>
  <c r="T25"/>
  <c r="T26"/>
  <c r="T28"/>
  <c r="T29"/>
  <c r="T23"/>
  <c r="T22"/>
  <c r="T24"/>
  <c r="T31"/>
  <c r="T32"/>
  <c r="T33"/>
  <c r="T34"/>
  <c r="T36"/>
  <c r="T37"/>
  <c r="T38"/>
  <c r="T30"/>
  <c r="T39"/>
  <c r="T40"/>
  <c r="T41"/>
  <c r="T42"/>
  <c r="T43"/>
  <c r="T44"/>
  <c r="T45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"/>
  <c r="C123" i="30"/>
  <c r="C125" s="1"/>
  <c r="V20" i="27"/>
  <c r="AA20" s="1"/>
  <c r="E36" i="29"/>
  <c r="G36"/>
  <c r="H36"/>
  <c r="I36"/>
  <c r="J36"/>
  <c r="K36"/>
  <c r="L36"/>
  <c r="M36"/>
  <c r="N36"/>
  <c r="O36"/>
  <c r="P36"/>
  <c r="Q36"/>
  <c r="R36"/>
  <c r="C35"/>
  <c r="C34"/>
  <c r="C33"/>
  <c r="C32"/>
  <c r="C31"/>
  <c r="C30"/>
  <c r="C29"/>
  <c r="C27"/>
  <c r="C25"/>
  <c r="C24"/>
  <c r="C23"/>
  <c r="C21"/>
  <c r="C20"/>
  <c r="C19"/>
  <c r="C18"/>
  <c r="C17"/>
  <c r="C16"/>
  <c r="C15"/>
  <c r="C14"/>
  <c r="C12"/>
  <c r="C10"/>
  <c r="C9"/>
  <c r="C8"/>
  <c r="C7"/>
  <c r="U117" i="28"/>
  <c r="C123" s="1"/>
  <c r="T117"/>
  <c r="C129"/>
  <c r="E60"/>
  <c r="C128"/>
  <c r="E25"/>
  <c r="E68"/>
  <c r="E26"/>
  <c r="E93"/>
  <c r="E115"/>
  <c r="E99"/>
  <c r="E109"/>
  <c r="E62"/>
  <c r="E59"/>
  <c r="E57"/>
  <c r="E56"/>
  <c r="E55"/>
  <c r="E53"/>
  <c r="E52"/>
  <c r="E51"/>
  <c r="E50"/>
  <c r="E49"/>
  <c r="E45"/>
  <c r="E44"/>
  <c r="E43"/>
  <c r="E41"/>
  <c r="E40"/>
  <c r="E39"/>
  <c r="E38"/>
  <c r="E36"/>
  <c r="E35"/>
  <c r="E33"/>
  <c r="E32"/>
  <c r="E31"/>
  <c r="E29"/>
  <c r="E28"/>
  <c r="E17"/>
  <c r="E16"/>
  <c r="E15"/>
  <c r="E14"/>
  <c r="E13"/>
  <c r="E11"/>
  <c r="E10"/>
  <c r="E9"/>
  <c r="E8"/>
  <c r="W102" i="20"/>
  <c r="X102" s="1"/>
  <c r="W101"/>
  <c r="X101" s="1"/>
  <c r="W98"/>
  <c r="Y98" s="1"/>
  <c r="W99"/>
  <c r="Y99" s="1"/>
  <c r="W100"/>
  <c r="X100" s="1"/>
  <c r="Z100" s="1"/>
  <c r="AC100" s="1"/>
  <c r="R17" i="28" s="1"/>
  <c r="T19" i="27"/>
  <c r="Y19" s="1"/>
  <c r="T18"/>
  <c r="Y18" s="1"/>
  <c r="T17"/>
  <c r="Y17" s="1"/>
  <c r="T16"/>
  <c r="Y16" s="1"/>
  <c r="D128" i="28" l="1"/>
  <c r="AK24" i="27"/>
  <c r="AL24" s="1"/>
  <c r="Z24"/>
  <c r="AC24" s="1"/>
  <c r="AL16" i="20"/>
  <c r="S102" i="28"/>
  <c r="AL47" i="20"/>
  <c r="S48" i="28"/>
  <c r="AL27" i="20"/>
  <c r="S47" i="28"/>
  <c r="AL19" i="20"/>
  <c r="S46" i="28"/>
  <c r="AL35" i="20"/>
  <c r="S30" i="28"/>
  <c r="AL14" i="20"/>
  <c r="S20" i="28"/>
  <c r="C126"/>
  <c r="C125"/>
  <c r="AA86" i="33"/>
  <c r="AA46"/>
  <c r="AA34"/>
  <c r="AA101"/>
  <c r="AA87"/>
  <c r="AA48"/>
  <c r="AA44"/>
  <c r="AA36"/>
  <c r="AA20"/>
  <c r="AA115"/>
  <c r="AA23"/>
  <c r="AA107"/>
  <c r="AA119"/>
  <c r="AA111"/>
  <c r="AA103"/>
  <c r="AA49"/>
  <c r="AA47"/>
  <c r="AA45"/>
  <c r="AA43"/>
  <c r="AA39"/>
  <c r="AA35"/>
  <c r="AA29"/>
  <c r="AA13"/>
  <c r="AA117"/>
  <c r="AA113"/>
  <c r="AA109"/>
  <c r="AA105"/>
  <c r="AA25"/>
  <c r="AA17"/>
  <c r="AA15"/>
  <c r="AA120"/>
  <c r="AA118"/>
  <c r="AA116"/>
  <c r="AA114"/>
  <c r="AA112"/>
  <c r="AA110"/>
  <c r="AA108"/>
  <c r="AA106"/>
  <c r="AA104"/>
  <c r="AA102"/>
  <c r="AA40"/>
  <c r="AA38"/>
  <c r="AA30"/>
  <c r="AA28"/>
  <c r="AA24"/>
  <c r="Z122"/>
  <c r="AC122" s="1"/>
  <c r="Z95"/>
  <c r="AC95" s="1"/>
  <c r="Z94"/>
  <c r="AC94" s="1"/>
  <c r="Z93"/>
  <c r="AC93" s="1"/>
  <c r="Z92"/>
  <c r="AC92" s="1"/>
  <c r="Z91"/>
  <c r="AC91" s="1"/>
  <c r="Z90"/>
  <c r="AC90" s="1"/>
  <c r="Z89"/>
  <c r="AC89" s="1"/>
  <c r="Z88"/>
  <c r="AC88" s="1"/>
  <c r="Z100"/>
  <c r="AC100" s="1"/>
  <c r="Z99"/>
  <c r="AC99" s="1"/>
  <c r="Z98"/>
  <c r="AC98" s="1"/>
  <c r="Z97"/>
  <c r="AC97" s="1"/>
  <c r="AA85"/>
  <c r="AA83"/>
  <c r="AA81"/>
  <c r="AA79"/>
  <c r="AA77"/>
  <c r="AA75"/>
  <c r="AA73"/>
  <c r="AA71"/>
  <c r="AA69"/>
  <c r="AA67"/>
  <c r="AA65"/>
  <c r="AA63"/>
  <c r="AA61"/>
  <c r="AA59"/>
  <c r="AA57"/>
  <c r="AA55"/>
  <c r="AA53"/>
  <c r="AA51"/>
  <c r="AA37"/>
  <c r="AA32"/>
  <c r="AA26"/>
  <c r="AA22"/>
  <c r="AA19"/>
  <c r="AA14"/>
  <c r="AA11"/>
  <c r="AK122"/>
  <c r="AL122" s="1"/>
  <c r="AA84"/>
  <c r="AA82"/>
  <c r="AA80"/>
  <c r="AA78"/>
  <c r="AA76"/>
  <c r="AA74"/>
  <c r="AA72"/>
  <c r="AA70"/>
  <c r="AA68"/>
  <c r="AA66"/>
  <c r="AA64"/>
  <c r="AA62"/>
  <c r="AA60"/>
  <c r="AA58"/>
  <c r="AA56"/>
  <c r="AA54"/>
  <c r="AA52"/>
  <c r="AA50"/>
  <c r="AA41"/>
  <c r="AA33"/>
  <c r="AA31"/>
  <c r="AA27"/>
  <c r="AA21"/>
  <c r="AA18"/>
  <c r="AA12"/>
  <c r="AA23" i="27"/>
  <c r="J29"/>
  <c r="K29" s="1"/>
  <c r="M28"/>
  <c r="N28" s="1"/>
  <c r="Z35" i="20"/>
  <c r="AC35" s="1"/>
  <c r="R30" i="28" s="1"/>
  <c r="Z15" i="20"/>
  <c r="AC15" s="1"/>
  <c r="R21" i="28" s="1"/>
  <c r="Z47" i="20"/>
  <c r="AC47" s="1"/>
  <c r="R48" i="28" s="1"/>
  <c r="Z27" i="20"/>
  <c r="AC27" s="1"/>
  <c r="R47" i="28" s="1"/>
  <c r="Z20" i="20"/>
  <c r="AC20" s="1"/>
  <c r="R22" i="28" s="1"/>
  <c r="Z18" i="20"/>
  <c r="AC18" s="1"/>
  <c r="R78" i="28" s="1"/>
  <c r="Z19" i="20"/>
  <c r="AC19" s="1"/>
  <c r="R46" i="28" s="1"/>
  <c r="Z14" i="20"/>
  <c r="AC14" s="1"/>
  <c r="R20" i="28" s="1"/>
  <c r="Z16" i="20"/>
  <c r="AB88"/>
  <c r="Y88"/>
  <c r="AK88" s="1"/>
  <c r="AL88" s="1"/>
  <c r="AB87"/>
  <c r="Y87"/>
  <c r="AK87" s="1"/>
  <c r="AL87" s="1"/>
  <c r="Z88"/>
  <c r="AC88" s="1"/>
  <c r="Z87"/>
  <c r="AC87" s="1"/>
  <c r="T119" i="28"/>
  <c r="C122"/>
  <c r="AA22" i="27"/>
  <c r="Z22"/>
  <c r="AA21"/>
  <c r="Z21"/>
  <c r="X20"/>
  <c r="W20"/>
  <c r="AK98" i="20"/>
  <c r="AL98" s="1"/>
  <c r="AK99"/>
  <c r="AL99" s="1"/>
  <c r="AB99"/>
  <c r="X99"/>
  <c r="AB98"/>
  <c r="X98"/>
  <c r="F119" i="28"/>
  <c r="N119"/>
  <c r="Y102" i="20"/>
  <c r="Z102"/>
  <c r="AC102" s="1"/>
  <c r="AB102"/>
  <c r="Y101"/>
  <c r="AK101" s="1"/>
  <c r="Z101"/>
  <c r="AC101" s="1"/>
  <c r="AB101"/>
  <c r="AB100"/>
  <c r="Y100"/>
  <c r="AK100" s="1"/>
  <c r="AA100"/>
  <c r="V19" i="27"/>
  <c r="U19"/>
  <c r="V18"/>
  <c r="U18"/>
  <c r="V17"/>
  <c r="U17"/>
  <c r="V16"/>
  <c r="U16"/>
  <c r="W105" i="20"/>
  <c r="X105" s="1"/>
  <c r="Z105" s="1"/>
  <c r="AC105" s="1"/>
  <c r="S31" i="29" s="1"/>
  <c r="W106" i="20"/>
  <c r="Y106" s="1"/>
  <c r="AK106" s="1"/>
  <c r="W107"/>
  <c r="X107" s="1"/>
  <c r="Z107" s="1"/>
  <c r="AC107" s="1"/>
  <c r="S15" i="29" s="1"/>
  <c r="W108" i="20"/>
  <c r="X108" s="1"/>
  <c r="W109"/>
  <c r="X109" s="1"/>
  <c r="Z109" s="1"/>
  <c r="AC109" s="1"/>
  <c r="S10" i="29" s="1"/>
  <c r="W110" i="20"/>
  <c r="Y110" s="1"/>
  <c r="AK110" s="1"/>
  <c r="W111"/>
  <c r="X111" s="1"/>
  <c r="Z111" s="1"/>
  <c r="AC111" s="1"/>
  <c r="S29" i="29" s="1"/>
  <c r="W112" i="20"/>
  <c r="Y112" s="1"/>
  <c r="AK112" s="1"/>
  <c r="W113"/>
  <c r="X113" s="1"/>
  <c r="Z113" s="1"/>
  <c r="AC113" s="1"/>
  <c r="S23" i="29" s="1"/>
  <c r="W114" i="20"/>
  <c r="Y114" s="1"/>
  <c r="AK114" s="1"/>
  <c r="W115"/>
  <c r="X115" s="1"/>
  <c r="Z115" s="1"/>
  <c r="AC115" s="1"/>
  <c r="S32" i="29" s="1"/>
  <c r="W116" i="20"/>
  <c r="Y116" s="1"/>
  <c r="AK116" s="1"/>
  <c r="W83"/>
  <c r="X83" s="1"/>
  <c r="Z83" s="1"/>
  <c r="AC83" s="1"/>
  <c r="W117"/>
  <c r="Y117" s="1"/>
  <c r="AK117" s="1"/>
  <c r="W118"/>
  <c r="X118" s="1"/>
  <c r="Z118" s="1"/>
  <c r="AC118" s="1"/>
  <c r="S18" i="29" s="1"/>
  <c r="W119" i="20"/>
  <c r="Y119" s="1"/>
  <c r="AK119" s="1"/>
  <c r="W120"/>
  <c r="X120" s="1"/>
  <c r="Z120" s="1"/>
  <c r="AC120" s="1"/>
  <c r="S27" i="29" s="1"/>
  <c r="W121" i="20"/>
  <c r="Y121" s="1"/>
  <c r="AK121" s="1"/>
  <c r="W122"/>
  <c r="X122" s="1"/>
  <c r="Z122" s="1"/>
  <c r="AC122" s="1"/>
  <c r="S19" i="29" s="1"/>
  <c r="W123" i="20"/>
  <c r="X123" s="1"/>
  <c r="W104"/>
  <c r="Y104" s="1"/>
  <c r="AK104" s="1"/>
  <c r="W55"/>
  <c r="X55" s="1"/>
  <c r="W56"/>
  <c r="X56" s="1"/>
  <c r="Z56" s="1"/>
  <c r="AC56" s="1"/>
  <c r="W57"/>
  <c r="Y57" s="1"/>
  <c r="AK57" s="1"/>
  <c r="W58"/>
  <c r="X58" s="1"/>
  <c r="Z58" s="1"/>
  <c r="AC58" s="1"/>
  <c r="W59"/>
  <c r="X59" s="1"/>
  <c r="W60"/>
  <c r="X60" s="1"/>
  <c r="Z60" s="1"/>
  <c r="AC60" s="1"/>
  <c r="W61"/>
  <c r="Y61" s="1"/>
  <c r="AK61" s="1"/>
  <c r="W62"/>
  <c r="X62" s="1"/>
  <c r="Z62" s="1"/>
  <c r="AC62" s="1"/>
  <c r="W63"/>
  <c r="X63" s="1"/>
  <c r="W64"/>
  <c r="X64" s="1"/>
  <c r="Z64" s="1"/>
  <c r="AC64" s="1"/>
  <c r="W65"/>
  <c r="Y65" s="1"/>
  <c r="AK65" s="1"/>
  <c r="W66"/>
  <c r="X66" s="1"/>
  <c r="Z66" s="1"/>
  <c r="AC66" s="1"/>
  <c r="W67"/>
  <c r="X67" s="1"/>
  <c r="W68"/>
  <c r="X68" s="1"/>
  <c r="Z68" s="1"/>
  <c r="AC68" s="1"/>
  <c r="W69"/>
  <c r="X69" s="1"/>
  <c r="W70"/>
  <c r="Y70" s="1"/>
  <c r="AK70" s="1"/>
  <c r="W71"/>
  <c r="X71" s="1"/>
  <c r="Z71" s="1"/>
  <c r="AC71" s="1"/>
  <c r="W72"/>
  <c r="X72" s="1"/>
  <c r="W73"/>
  <c r="X73" s="1"/>
  <c r="Z73" s="1"/>
  <c r="AC73" s="1"/>
  <c r="W74"/>
  <c r="Y74" s="1"/>
  <c r="AK74" s="1"/>
  <c r="W75"/>
  <c r="X75" s="1"/>
  <c r="Z75" s="1"/>
  <c r="AC75" s="1"/>
  <c r="W76"/>
  <c r="X76" s="1"/>
  <c r="W77"/>
  <c r="X77" s="1"/>
  <c r="Z77" s="1"/>
  <c r="AC77" s="1"/>
  <c r="W78"/>
  <c r="Y78" s="1"/>
  <c r="AK78" s="1"/>
  <c r="W79"/>
  <c r="X79" s="1"/>
  <c r="Z79" s="1"/>
  <c r="AC79" s="1"/>
  <c r="W80"/>
  <c r="X80" s="1"/>
  <c r="W81"/>
  <c r="X81" s="1"/>
  <c r="Z81" s="1"/>
  <c r="AC81" s="1"/>
  <c r="W82"/>
  <c r="Y82" s="1"/>
  <c r="AK82" s="1"/>
  <c r="W84"/>
  <c r="X84" s="1"/>
  <c r="W85"/>
  <c r="X85" s="1"/>
  <c r="Z85" s="1"/>
  <c r="AC85" s="1"/>
  <c r="W86"/>
  <c r="Y86" s="1"/>
  <c r="AK86" s="1"/>
  <c r="W89"/>
  <c r="Y89" s="1"/>
  <c r="AK89" s="1"/>
  <c r="W90"/>
  <c r="X90" s="1"/>
  <c r="Z90" s="1"/>
  <c r="AC90" s="1"/>
  <c r="W91"/>
  <c r="Y91" s="1"/>
  <c r="AK91" s="1"/>
  <c r="W92"/>
  <c r="Y92" s="1"/>
  <c r="AK92" s="1"/>
  <c r="W93"/>
  <c r="X93" s="1"/>
  <c r="Z93" s="1"/>
  <c r="AC93" s="1"/>
  <c r="W94"/>
  <c r="X94" s="1"/>
  <c r="Z94" s="1"/>
  <c r="AC94" s="1"/>
  <c r="W95"/>
  <c r="AB95" s="1"/>
  <c r="W96"/>
  <c r="X96" s="1"/>
  <c r="Z96" s="1"/>
  <c r="AC96" s="1"/>
  <c r="W97"/>
  <c r="Y97" s="1"/>
  <c r="AK97" s="1"/>
  <c r="W54"/>
  <c r="X54" s="1"/>
  <c r="Z54" s="1"/>
  <c r="AC54" s="1"/>
  <c r="W52"/>
  <c r="Y52" s="1"/>
  <c r="AK52" s="1"/>
  <c r="W51"/>
  <c r="Y51" s="1"/>
  <c r="AK51" s="1"/>
  <c r="W50"/>
  <c r="Y50" s="1"/>
  <c r="AK50" s="1"/>
  <c r="W49"/>
  <c r="X49" s="1"/>
  <c r="W42"/>
  <c r="Y42" s="1"/>
  <c r="AK42" s="1"/>
  <c r="W43"/>
  <c r="X43" s="1"/>
  <c r="Z43" s="1"/>
  <c r="AC43" s="1"/>
  <c r="W44"/>
  <c r="Y44" s="1"/>
  <c r="AK44" s="1"/>
  <c r="W45"/>
  <c r="Y45" s="1"/>
  <c r="AK45" s="1"/>
  <c r="W46"/>
  <c r="Y46" s="1"/>
  <c r="AK46" s="1"/>
  <c r="W41"/>
  <c r="Y41" s="1"/>
  <c r="AK41" s="1"/>
  <c r="W32"/>
  <c r="Y32" s="1"/>
  <c r="AK32" s="1"/>
  <c r="AL32" s="1"/>
  <c r="W33"/>
  <c r="Y33" s="1"/>
  <c r="AK33" s="1"/>
  <c r="W34"/>
  <c r="Y34" s="1"/>
  <c r="AK34" s="1"/>
  <c r="W36"/>
  <c r="X36" s="1"/>
  <c r="Z36" s="1"/>
  <c r="AC36" s="1"/>
  <c r="W37"/>
  <c r="Y37" s="1"/>
  <c r="AK37" s="1"/>
  <c r="W38"/>
  <c r="Y38" s="1"/>
  <c r="AK38" s="1"/>
  <c r="W30"/>
  <c r="Y30" s="1"/>
  <c r="AK30" s="1"/>
  <c r="W39"/>
  <c r="X39" s="1"/>
  <c r="Z39" s="1"/>
  <c r="AC39" s="1"/>
  <c r="W40"/>
  <c r="Y40" s="1"/>
  <c r="AK40" s="1"/>
  <c r="W31"/>
  <c r="X31" s="1"/>
  <c r="Z31" s="1"/>
  <c r="AC31" s="1"/>
  <c r="W26"/>
  <c r="Y26" s="1"/>
  <c r="AK26" s="1"/>
  <c r="W28"/>
  <c r="Y28" s="1"/>
  <c r="W29"/>
  <c r="X29" s="1"/>
  <c r="Z29" s="1"/>
  <c r="AC29" s="1"/>
  <c r="W23"/>
  <c r="Y23" s="1"/>
  <c r="AK23" s="1"/>
  <c r="W22"/>
  <c r="Y22" s="1"/>
  <c r="AK22" s="1"/>
  <c r="W24"/>
  <c r="Y24" s="1"/>
  <c r="AK24" s="1"/>
  <c r="W25"/>
  <c r="X25" s="1"/>
  <c r="W13"/>
  <c r="X13" s="1"/>
  <c r="Z13" s="1"/>
  <c r="AC13" s="1"/>
  <c r="W17"/>
  <c r="X17" s="1"/>
  <c r="W21"/>
  <c r="X21" s="1"/>
  <c r="Z21" s="1"/>
  <c r="AC21" s="1"/>
  <c r="W12"/>
  <c r="Y12" s="1"/>
  <c r="AK12" s="1"/>
  <c r="I53"/>
  <c r="H53"/>
  <c r="Y103"/>
  <c r="X103"/>
  <c r="E113" i="28"/>
  <c r="E82"/>
  <c r="E83"/>
  <c r="E107"/>
  <c r="E103"/>
  <c r="E101"/>
  <c r="E98"/>
  <c r="E95"/>
  <c r="E91"/>
  <c r="E90"/>
  <c r="E89"/>
  <c r="E87"/>
  <c r="E84"/>
  <c r="E112"/>
  <c r="E81"/>
  <c r="E79"/>
  <c r="E77"/>
  <c r="E75"/>
  <c r="E74"/>
  <c r="E72"/>
  <c r="E71"/>
  <c r="E70"/>
  <c r="E67"/>
  <c r="E64"/>
  <c r="E65"/>
  <c r="E58"/>
  <c r="E85"/>
  <c r="E116"/>
  <c r="E105"/>
  <c r="E104"/>
  <c r="E96"/>
  <c r="E108"/>
  <c r="E23"/>
  <c r="E19"/>
  <c r="AA24" i="27" l="1"/>
  <c r="D125" i="28"/>
  <c r="Y13" i="20"/>
  <c r="AK13" s="1"/>
  <c r="S81" i="28" s="1"/>
  <c r="AA97" i="33"/>
  <c r="AA98"/>
  <c r="AA99"/>
  <c r="AA100"/>
  <c r="AA88"/>
  <c r="AA89"/>
  <c r="AA90"/>
  <c r="AA91"/>
  <c r="AA92"/>
  <c r="AA93"/>
  <c r="AA94"/>
  <c r="AA95"/>
  <c r="AA122"/>
  <c r="L29" i="27"/>
  <c r="M29" s="1"/>
  <c r="O28"/>
  <c r="P28" s="1"/>
  <c r="AA14" i="20"/>
  <c r="AA19"/>
  <c r="AA18"/>
  <c r="AA20"/>
  <c r="AA27"/>
  <c r="AA47"/>
  <c r="AA15"/>
  <c r="AA35"/>
  <c r="AA16"/>
  <c r="AC16"/>
  <c r="R102" i="28" s="1"/>
  <c r="AA88" i="20"/>
  <c r="AA87"/>
  <c r="AT22" i="27"/>
  <c r="AU22" s="1"/>
  <c r="AB22"/>
  <c r="AE22" s="1"/>
  <c r="AP21"/>
  <c r="AQ21" s="1"/>
  <c r="AB21"/>
  <c r="AE21" s="1"/>
  <c r="AM20"/>
  <c r="AN20" s="1"/>
  <c r="Y20"/>
  <c r="AB20" s="1"/>
  <c r="Z98" i="20"/>
  <c r="AC98" s="1"/>
  <c r="R115" i="28" s="1"/>
  <c r="Z99" i="20"/>
  <c r="AC99" s="1"/>
  <c r="R109" i="28" s="1"/>
  <c r="AL114" i="20"/>
  <c r="T35" i="29"/>
  <c r="AL121" i="20"/>
  <c r="T33" i="29"/>
  <c r="AL51" i="20"/>
  <c r="T30" i="29"/>
  <c r="AL119" i="20"/>
  <c r="T25" i="29"/>
  <c r="AL106" i="20"/>
  <c r="T24" i="29"/>
  <c r="AL112" i="20"/>
  <c r="T21" i="29"/>
  <c r="AL117" i="20"/>
  <c r="T17" i="29"/>
  <c r="AL116" i="20"/>
  <c r="T16" i="29"/>
  <c r="AL104" i="20"/>
  <c r="T14" i="29"/>
  <c r="AL110" i="20"/>
  <c r="T12" i="29"/>
  <c r="AL50" i="20"/>
  <c r="T9" i="29"/>
  <c r="AL52" i="20"/>
  <c r="T8" i="29"/>
  <c r="S70" i="28"/>
  <c r="R43"/>
  <c r="S9"/>
  <c r="R72"/>
  <c r="R81"/>
  <c r="R107"/>
  <c r="R116"/>
  <c r="R84"/>
  <c r="R29"/>
  <c r="R14"/>
  <c r="R33"/>
  <c r="R16"/>
  <c r="R11"/>
  <c r="R96"/>
  <c r="R60"/>
  <c r="R41"/>
  <c r="R31"/>
  <c r="R59"/>
  <c r="R105"/>
  <c r="R65"/>
  <c r="R58"/>
  <c r="R103"/>
  <c r="R23"/>
  <c r="R39"/>
  <c r="R57"/>
  <c r="R25"/>
  <c r="R56"/>
  <c r="R90"/>
  <c r="R55"/>
  <c r="R99"/>
  <c r="R93"/>
  <c r="R26"/>
  <c r="S115"/>
  <c r="AL38" i="20"/>
  <c r="S113" i="28"/>
  <c r="AL97" i="20"/>
  <c r="S110" i="28"/>
  <c r="S109"/>
  <c r="AL92" i="20"/>
  <c r="S108" i="28"/>
  <c r="AL70" i="20"/>
  <c r="S104" i="28"/>
  <c r="AL26" i="20"/>
  <c r="S101" i="28"/>
  <c r="AL65" i="20"/>
  <c r="S95" i="28"/>
  <c r="AL57" i="20"/>
  <c r="S89" i="28"/>
  <c r="AL42" i="20"/>
  <c r="S87" i="28"/>
  <c r="AL23" i="20"/>
  <c r="S83" i="28"/>
  <c r="AL24" i="20"/>
  <c r="S82" i="28"/>
  <c r="AL82" i="20"/>
  <c r="S79" i="28"/>
  <c r="AL45" i="20"/>
  <c r="S77" i="28"/>
  <c r="AL46" i="20"/>
  <c r="S74" i="28"/>
  <c r="AL91" i="20"/>
  <c r="S68" i="28"/>
  <c r="AL37" i="20"/>
  <c r="S64" i="28"/>
  <c r="AL86" i="20"/>
  <c r="S62" i="28"/>
  <c r="AL78" i="20"/>
  <c r="S52" i="28"/>
  <c r="AL74" i="20"/>
  <c r="S51" i="28"/>
  <c r="AL30" i="20"/>
  <c r="S45" i="28"/>
  <c r="AL22" i="20"/>
  <c r="S38" i="28"/>
  <c r="AL89" i="20"/>
  <c r="S36" i="28"/>
  <c r="AL33" i="20"/>
  <c r="S28" i="28"/>
  <c r="AL101" i="20"/>
  <c r="S26" i="28"/>
  <c r="AL34" i="20"/>
  <c r="S19" i="28"/>
  <c r="AL100" i="20"/>
  <c r="S17" i="28"/>
  <c r="AL61" i="20"/>
  <c r="S15" i="28"/>
  <c r="AL44" i="20"/>
  <c r="S13" i="28"/>
  <c r="AL41" i="20"/>
  <c r="S10" i="28"/>
  <c r="AL40" i="20"/>
  <c r="AL12"/>
  <c r="S8" i="28"/>
  <c r="AK102" i="20"/>
  <c r="AA102"/>
  <c r="AA101"/>
  <c r="AK19" i="27"/>
  <c r="AL19" s="1"/>
  <c r="W19"/>
  <c r="Z19" s="1"/>
  <c r="AK18"/>
  <c r="AL18" s="1"/>
  <c r="W18"/>
  <c r="Z18" s="1"/>
  <c r="AK17"/>
  <c r="AL17" s="1"/>
  <c r="W17"/>
  <c r="Z17" s="1"/>
  <c r="AK16"/>
  <c r="AL16" s="1"/>
  <c r="W16"/>
  <c r="Z16" s="1"/>
  <c r="Y31" i="20"/>
  <c r="AK31" s="1"/>
  <c r="Y108"/>
  <c r="AK108" s="1"/>
  <c r="Y55"/>
  <c r="AK55" s="1"/>
  <c r="Y21"/>
  <c r="AK21" s="1"/>
  <c r="Y25"/>
  <c r="AK25" s="1"/>
  <c r="Y17"/>
  <c r="AK17" s="1"/>
  <c r="AK28"/>
  <c r="Y84"/>
  <c r="AK84" s="1"/>
  <c r="X116"/>
  <c r="Z116" s="1"/>
  <c r="X82"/>
  <c r="Z82" s="1"/>
  <c r="Y123"/>
  <c r="AK123" s="1"/>
  <c r="Y69"/>
  <c r="AK69" s="1"/>
  <c r="X89"/>
  <c r="Z89" s="1"/>
  <c r="X74"/>
  <c r="Z74" s="1"/>
  <c r="X61"/>
  <c r="Z61" s="1"/>
  <c r="Y76"/>
  <c r="AK76" s="1"/>
  <c r="Y63"/>
  <c r="AK63" s="1"/>
  <c r="X119"/>
  <c r="Z119" s="1"/>
  <c r="X112"/>
  <c r="Z112" s="1"/>
  <c r="X86"/>
  <c r="Z86" s="1"/>
  <c r="X78"/>
  <c r="Z78" s="1"/>
  <c r="X70"/>
  <c r="Z70" s="1"/>
  <c r="X65"/>
  <c r="Z65" s="1"/>
  <c r="X57"/>
  <c r="Z57" s="1"/>
  <c r="Y80"/>
  <c r="AK80" s="1"/>
  <c r="Y72"/>
  <c r="AK72" s="1"/>
  <c r="Y67"/>
  <c r="AK67" s="1"/>
  <c r="Y59"/>
  <c r="AK59" s="1"/>
  <c r="X104"/>
  <c r="Z104" s="1"/>
  <c r="X44"/>
  <c r="Z44" s="1"/>
  <c r="AB97"/>
  <c r="X121"/>
  <c r="Z121" s="1"/>
  <c r="X117"/>
  <c r="Z117" s="1"/>
  <c r="X114"/>
  <c r="Z114" s="1"/>
  <c r="X110"/>
  <c r="Z110" s="1"/>
  <c r="X106"/>
  <c r="Z106" s="1"/>
  <c r="X37"/>
  <c r="Z37" s="1"/>
  <c r="X92"/>
  <c r="Z92" s="1"/>
  <c r="X95"/>
  <c r="Z95" s="1"/>
  <c r="X50"/>
  <c r="Z50" s="1"/>
  <c r="AC50" s="1"/>
  <c r="S9" i="29" s="1"/>
  <c r="X40" i="20"/>
  <c r="Z40" s="1"/>
  <c r="X32"/>
  <c r="Z32" s="1"/>
  <c r="Y95"/>
  <c r="AK95" s="1"/>
  <c r="X97"/>
  <c r="Z97" s="1"/>
  <c r="X91"/>
  <c r="Z91" s="1"/>
  <c r="X52"/>
  <c r="Z52" s="1"/>
  <c r="AC52" s="1"/>
  <c r="S8" i="29" s="1"/>
  <c r="X46" i="20"/>
  <c r="Z46" s="1"/>
  <c r="X42"/>
  <c r="Z42" s="1"/>
  <c r="X30"/>
  <c r="Z30" s="1"/>
  <c r="X34"/>
  <c r="Z34" s="1"/>
  <c r="X26"/>
  <c r="Z26" s="1"/>
  <c r="AC26" s="1"/>
  <c r="Y96"/>
  <c r="AK96" s="1"/>
  <c r="Y94"/>
  <c r="AK94" s="1"/>
  <c r="Y93"/>
  <c r="AK93" s="1"/>
  <c r="Y90"/>
  <c r="AK90" s="1"/>
  <c r="Y85"/>
  <c r="AK85" s="1"/>
  <c r="Y81"/>
  <c r="AK81" s="1"/>
  <c r="Y79"/>
  <c r="AK79" s="1"/>
  <c r="Y77"/>
  <c r="AK77" s="1"/>
  <c r="Y75"/>
  <c r="AK75" s="1"/>
  <c r="Y73"/>
  <c r="AK73" s="1"/>
  <c r="Y71"/>
  <c r="AK71" s="1"/>
  <c r="Y68"/>
  <c r="AK68" s="1"/>
  <c r="Y66"/>
  <c r="AK66" s="1"/>
  <c r="Y64"/>
  <c r="AK64" s="1"/>
  <c r="Y62"/>
  <c r="AK62" s="1"/>
  <c r="Y60"/>
  <c r="AK60" s="1"/>
  <c r="Y58"/>
  <c r="AK58" s="1"/>
  <c r="Y56"/>
  <c r="AK56" s="1"/>
  <c r="Y54"/>
  <c r="AK54" s="1"/>
  <c r="Y122"/>
  <c r="AK122" s="1"/>
  <c r="Y120"/>
  <c r="AK120" s="1"/>
  <c r="Y118"/>
  <c r="AK118" s="1"/>
  <c r="Y83"/>
  <c r="AK83" s="1"/>
  <c r="Y115"/>
  <c r="AK115" s="1"/>
  <c r="Y113"/>
  <c r="AK113" s="1"/>
  <c r="Y111"/>
  <c r="AK111" s="1"/>
  <c r="Y109"/>
  <c r="AK109" s="1"/>
  <c r="Y107"/>
  <c r="AK107" s="1"/>
  <c r="Y105"/>
  <c r="AK105" s="1"/>
  <c r="Y43"/>
  <c r="AK43" s="1"/>
  <c r="Y49"/>
  <c r="AK49" s="1"/>
  <c r="Y39"/>
  <c r="AK39" s="1"/>
  <c r="Y36"/>
  <c r="AK36" s="1"/>
  <c r="AB96"/>
  <c r="X51"/>
  <c r="Z51" s="1"/>
  <c r="X45"/>
  <c r="Z45" s="1"/>
  <c r="AC45" s="1"/>
  <c r="X41"/>
  <c r="Z41" s="1"/>
  <c r="AC41" s="1"/>
  <c r="X38"/>
  <c r="Z38" s="1"/>
  <c r="AC38" s="1"/>
  <c r="X33"/>
  <c r="Z33" s="1"/>
  <c r="AC33" s="1"/>
  <c r="X22"/>
  <c r="Z22" s="1"/>
  <c r="AC22" s="1"/>
  <c r="Y29"/>
  <c r="AB52"/>
  <c r="X24"/>
  <c r="Z24" s="1"/>
  <c r="X23"/>
  <c r="Z23" s="1"/>
  <c r="X28"/>
  <c r="Z28" s="1"/>
  <c r="X12"/>
  <c r="Z12" s="1"/>
  <c r="AC12" s="1"/>
  <c r="Z123"/>
  <c r="Z108"/>
  <c r="Z84"/>
  <c r="Z80"/>
  <c r="Z76"/>
  <c r="Z72"/>
  <c r="Z69"/>
  <c r="Z67"/>
  <c r="Z63"/>
  <c r="Z59"/>
  <c r="Z55"/>
  <c r="Z49"/>
  <c r="Z25"/>
  <c r="Z17"/>
  <c r="AA122"/>
  <c r="AA120"/>
  <c r="AA118"/>
  <c r="AA83"/>
  <c r="AA115"/>
  <c r="AA113"/>
  <c r="AA111"/>
  <c r="AA109"/>
  <c r="AA107"/>
  <c r="AA105"/>
  <c r="AA96"/>
  <c r="AA94"/>
  <c r="AA93"/>
  <c r="AA90"/>
  <c r="AA85"/>
  <c r="AA81"/>
  <c r="AA79"/>
  <c r="AA77"/>
  <c r="AA75"/>
  <c r="AA73"/>
  <c r="AA71"/>
  <c r="AA68"/>
  <c r="AA66"/>
  <c r="AA64"/>
  <c r="AA62"/>
  <c r="AA60"/>
  <c r="AA58"/>
  <c r="AA56"/>
  <c r="AA54"/>
  <c r="AA43"/>
  <c r="AA39"/>
  <c r="AA36"/>
  <c r="AA31"/>
  <c r="AA29"/>
  <c r="AA21"/>
  <c r="AA13"/>
  <c r="AB13"/>
  <c r="AB17"/>
  <c r="AB21"/>
  <c r="AB49"/>
  <c r="AB23"/>
  <c r="AB24"/>
  <c r="AB22"/>
  <c r="AB50"/>
  <c r="AB29"/>
  <c r="AB25"/>
  <c r="AB28"/>
  <c r="AB26"/>
  <c r="AB31"/>
  <c r="AB32"/>
  <c r="AB34"/>
  <c r="AB33"/>
  <c r="AB30"/>
  <c r="AB37"/>
  <c r="AB36"/>
  <c r="AB38"/>
  <c r="AB40"/>
  <c r="AB39"/>
  <c r="AB42"/>
  <c r="AB41"/>
  <c r="AB44"/>
  <c r="AB43"/>
  <c r="AB45"/>
  <c r="AB46"/>
  <c r="AB51"/>
  <c r="AB54"/>
  <c r="AB62"/>
  <c r="AB55"/>
  <c r="AB56"/>
  <c r="AB57"/>
  <c r="AB58"/>
  <c r="AB59"/>
  <c r="AB60"/>
  <c r="AB61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4"/>
  <c r="AB85"/>
  <c r="AB86"/>
  <c r="AB89"/>
  <c r="AB90"/>
  <c r="AB91"/>
  <c r="AB92"/>
  <c r="AB93"/>
  <c r="AB94"/>
  <c r="AB111"/>
  <c r="AB105"/>
  <c r="AB104"/>
  <c r="AB107"/>
  <c r="AB108"/>
  <c r="AB109"/>
  <c r="AB110"/>
  <c r="AB112"/>
  <c r="AB106"/>
  <c r="AB114"/>
  <c r="AB113"/>
  <c r="AB115"/>
  <c r="AB116"/>
  <c r="AB117"/>
  <c r="AB120"/>
  <c r="AB121"/>
  <c r="AB119"/>
  <c r="AB118"/>
  <c r="AB122"/>
  <c r="AB83"/>
  <c r="AB123"/>
  <c r="AB12"/>
  <c r="F152"/>
  <c r="D142"/>
  <c r="E142"/>
  <c r="F142"/>
  <c r="AD94"/>
  <c r="AD129"/>
  <c r="AL13" l="1"/>
  <c r="N29" i="27"/>
  <c r="O29" s="1"/>
  <c r="Q28"/>
  <c r="R28" s="1"/>
  <c r="AC22"/>
  <c r="AC21"/>
  <c r="Z20"/>
  <c r="AA99" i="20"/>
  <c r="AA98"/>
  <c r="AL123"/>
  <c r="T34" i="29"/>
  <c r="AL115" i="20"/>
  <c r="T32" i="29"/>
  <c r="AL105" i="20"/>
  <c r="T31" i="29"/>
  <c r="AL111" i="20"/>
  <c r="T29" i="29"/>
  <c r="AL120" i="20"/>
  <c r="T27" i="29"/>
  <c r="AL113" i="20"/>
  <c r="T23" i="29"/>
  <c r="AL108" i="20"/>
  <c r="T20" i="29"/>
  <c r="AL122" i="20"/>
  <c r="T19" i="29"/>
  <c r="AL118" i="20"/>
  <c r="T18" i="29"/>
  <c r="AL107" i="20"/>
  <c r="T15" i="29"/>
  <c r="AL109" i="20"/>
  <c r="T10" i="29"/>
  <c r="AL49" i="20"/>
  <c r="T7" i="29"/>
  <c r="R28" i="28"/>
  <c r="R10"/>
  <c r="R101"/>
  <c r="R70"/>
  <c r="R38"/>
  <c r="R113"/>
  <c r="R77"/>
  <c r="AL39" i="20"/>
  <c r="S116" i="28"/>
  <c r="AL25" i="20"/>
  <c r="S112" i="28"/>
  <c r="AL31" i="20"/>
  <c r="S107" i="28"/>
  <c r="AL77" i="20"/>
  <c r="S105" i="28"/>
  <c r="AL71" i="20"/>
  <c r="S103" i="28"/>
  <c r="AL83" i="20"/>
  <c r="S99" i="28"/>
  <c r="AL84" i="20"/>
  <c r="S98" i="28"/>
  <c r="AL90" i="20"/>
  <c r="S96" i="28"/>
  <c r="AL102" i="20"/>
  <c r="S93" i="28"/>
  <c r="AL72" i="20"/>
  <c r="S91" i="28"/>
  <c r="AL58" i="20"/>
  <c r="S90" i="28"/>
  <c r="AL55" i="20"/>
  <c r="S85" i="28"/>
  <c r="AL36" i="20"/>
  <c r="S84" i="28"/>
  <c r="AL67" i="20"/>
  <c r="S75" i="28"/>
  <c r="AL21" i="20"/>
  <c r="S72" i="28"/>
  <c r="AL17" i="20"/>
  <c r="S71" i="28"/>
  <c r="AL69" i="20"/>
  <c r="S67" i="28"/>
  <c r="AL75" i="20"/>
  <c r="S65" i="28"/>
  <c r="S60"/>
  <c r="AL79" i="20"/>
  <c r="S59" i="28"/>
  <c r="AL73" i="20"/>
  <c r="S58" i="28"/>
  <c r="AL64" i="20"/>
  <c r="S57" i="28"/>
  <c r="AL60" i="20"/>
  <c r="S56" i="28"/>
  <c r="AL56" i="20"/>
  <c r="S55" i="28"/>
  <c r="AL80" i="20"/>
  <c r="S53" i="28"/>
  <c r="AL63" i="20"/>
  <c r="S50" i="28"/>
  <c r="AL59" i="20"/>
  <c r="S49" i="28"/>
  <c r="AL28" i="20"/>
  <c r="S44" i="28"/>
  <c r="AL85" i="20"/>
  <c r="S41" i="28"/>
  <c r="AL76" i="20"/>
  <c r="S40" i="28"/>
  <c r="AL66" i="20"/>
  <c r="S39" i="28"/>
  <c r="S35"/>
  <c r="AL96" i="20"/>
  <c r="S33" i="28"/>
  <c r="AL95" i="20"/>
  <c r="S32" i="28"/>
  <c r="AL81" i="20"/>
  <c r="S31" i="28"/>
  <c r="AL43" i="20"/>
  <c r="S29" i="28"/>
  <c r="AL62" i="20"/>
  <c r="S25" i="28"/>
  <c r="AL68" i="20"/>
  <c r="S23" i="28"/>
  <c r="AL94" i="20"/>
  <c r="S16" i="28"/>
  <c r="AL54" i="20"/>
  <c r="S14" i="28"/>
  <c r="AL93" i="20"/>
  <c r="S11" i="28"/>
  <c r="X19" i="27"/>
  <c r="X18"/>
  <c r="X17"/>
  <c r="X16"/>
  <c r="AK29" i="20"/>
  <c r="AA26"/>
  <c r="AA50"/>
  <c r="AA52"/>
  <c r="AA33"/>
  <c r="AA41"/>
  <c r="AA38"/>
  <c r="AA45"/>
  <c r="AA106"/>
  <c r="AC106"/>
  <c r="S24" i="29" s="1"/>
  <c r="AA110" i="20"/>
  <c r="AC110"/>
  <c r="S12" i="29" s="1"/>
  <c r="AA114" i="20"/>
  <c r="AC114"/>
  <c r="S35" i="29" s="1"/>
  <c r="AA117" i="20"/>
  <c r="AC117"/>
  <c r="S17" i="29" s="1"/>
  <c r="AA121" i="20"/>
  <c r="AC121"/>
  <c r="S33" i="29" s="1"/>
  <c r="AA108" i="20"/>
  <c r="AC108"/>
  <c r="S20" i="29" s="1"/>
  <c r="AA112" i="20"/>
  <c r="AC112"/>
  <c r="S21" i="29" s="1"/>
  <c r="AA116" i="20"/>
  <c r="AC116"/>
  <c r="S16" i="29" s="1"/>
  <c r="AA119" i="20"/>
  <c r="AC119"/>
  <c r="S25" i="29" s="1"/>
  <c r="AA123" i="20"/>
  <c r="AC123"/>
  <c r="S34" i="29" s="1"/>
  <c r="AA104" i="20"/>
  <c r="AC104"/>
  <c r="S14" i="29" s="1"/>
  <c r="AA22" i="20"/>
  <c r="AA57"/>
  <c r="AC57"/>
  <c r="AA61"/>
  <c r="AC61"/>
  <c r="AA65"/>
  <c r="AC65"/>
  <c r="AA70"/>
  <c r="AC70"/>
  <c r="AA74"/>
  <c r="AC74"/>
  <c r="AA78"/>
  <c r="AC78"/>
  <c r="AA82"/>
  <c r="AC82"/>
  <c r="AA86"/>
  <c r="AC86"/>
  <c r="AA91"/>
  <c r="AC91"/>
  <c r="AA97"/>
  <c r="AC97"/>
  <c r="AA55"/>
  <c r="AC55"/>
  <c r="AA59"/>
  <c r="AC59"/>
  <c r="AA63"/>
  <c r="AC63"/>
  <c r="AA67"/>
  <c r="AC67"/>
  <c r="AA69"/>
  <c r="AC69"/>
  <c r="AA72"/>
  <c r="AC72"/>
  <c r="AA76"/>
  <c r="AC76"/>
  <c r="AA80"/>
  <c r="AC80"/>
  <c r="AA84"/>
  <c r="AC84"/>
  <c r="AA89"/>
  <c r="AC89"/>
  <c r="AA92"/>
  <c r="AC92"/>
  <c r="AA95"/>
  <c r="AC95"/>
  <c r="AA51"/>
  <c r="AC51"/>
  <c r="S30" i="29" s="1"/>
  <c r="AA49" i="20"/>
  <c r="AC49"/>
  <c r="S7" i="29" s="1"/>
  <c r="AA44" i="20"/>
  <c r="AC44"/>
  <c r="AA42"/>
  <c r="AC42"/>
  <c r="AA46"/>
  <c r="AC46"/>
  <c r="AA32"/>
  <c r="AC32"/>
  <c r="AA37"/>
  <c r="AC37"/>
  <c r="AA40"/>
  <c r="AC40"/>
  <c r="AA34"/>
  <c r="AC34"/>
  <c r="AA30"/>
  <c r="AC30"/>
  <c r="AA28"/>
  <c r="AC28"/>
  <c r="AA24"/>
  <c r="AC24"/>
  <c r="AA23"/>
  <c r="AC23"/>
  <c r="AA25"/>
  <c r="AC25"/>
  <c r="AA17"/>
  <c r="AC17"/>
  <c r="AA12"/>
  <c r="E144"/>
  <c r="P29" i="27" l="1"/>
  <c r="S28"/>
  <c r="T28" s="1"/>
  <c r="R71" i="28"/>
  <c r="R112"/>
  <c r="R83"/>
  <c r="R82"/>
  <c r="R44"/>
  <c r="R45"/>
  <c r="R19"/>
  <c r="R9"/>
  <c r="R64"/>
  <c r="R8"/>
  <c r="R74"/>
  <c r="R87"/>
  <c r="R13"/>
  <c r="R32"/>
  <c r="R108"/>
  <c r="R36"/>
  <c r="R35"/>
  <c r="R98"/>
  <c r="R53"/>
  <c r="R40"/>
  <c r="R91"/>
  <c r="R67"/>
  <c r="R75"/>
  <c r="R50"/>
  <c r="R49"/>
  <c r="R85"/>
  <c r="R110"/>
  <c r="R68"/>
  <c r="R62"/>
  <c r="R79"/>
  <c r="R52"/>
  <c r="R51"/>
  <c r="R104"/>
  <c r="R95"/>
  <c r="R15"/>
  <c r="R89"/>
  <c r="AL29" i="20"/>
  <c r="S43" i="28"/>
  <c r="Q29" i="27" l="1"/>
  <c r="U28"/>
  <c r="R29" l="1"/>
  <c r="V28"/>
  <c r="S29" l="1"/>
  <c r="W28"/>
  <c r="T29" l="1"/>
  <c r="X28"/>
  <c r="U29" l="1"/>
  <c r="Y28"/>
  <c r="Z28" s="1"/>
  <c r="V29" l="1"/>
  <c r="W29" s="1"/>
  <c r="X29" l="1"/>
  <c r="Y29" l="1"/>
  <c r="Z29" s="1"/>
</calcChain>
</file>

<file path=xl/comments1.xml><?xml version="1.0" encoding="utf-8"?>
<comments xmlns="http://schemas.openxmlformats.org/spreadsheetml/2006/main">
  <authors>
    <author>kepeg</author>
  </authors>
  <commentList>
    <comment ref="C83" authorId="0">
      <text>
        <r>
          <rPr>
            <b/>
            <sz val="8"/>
            <color indexed="81"/>
            <rFont val="Tahoma"/>
            <family val="2"/>
          </rPr>
          <t>kepeg:</t>
        </r>
        <r>
          <rPr>
            <sz val="8"/>
            <color indexed="81"/>
            <rFont val="Tahoma"/>
            <family val="2"/>
          </rPr>
          <t xml:space="preserve">
SDI TOMPOKERSAN LUMAJANG</t>
        </r>
      </text>
    </comment>
  </commentList>
</comments>
</file>

<file path=xl/comments2.xml><?xml version="1.0" encoding="utf-8"?>
<comments xmlns="http://schemas.openxmlformats.org/spreadsheetml/2006/main">
  <authors>
    <author>kepeg</author>
  </authors>
  <commentList>
    <comment ref="C90" authorId="0">
      <text>
        <r>
          <rPr>
            <b/>
            <sz val="8"/>
            <color indexed="81"/>
            <rFont val="Tahoma"/>
            <family val="2"/>
          </rPr>
          <t>kepeg:</t>
        </r>
        <r>
          <rPr>
            <sz val="8"/>
            <color indexed="81"/>
            <rFont val="Tahoma"/>
            <family val="2"/>
          </rPr>
          <t xml:space="preserve">
SDI TOMPOKERSAN LUMAJANG</t>
        </r>
      </text>
    </comment>
  </commentList>
</comments>
</file>

<file path=xl/sharedStrings.xml><?xml version="1.0" encoding="utf-8"?>
<sst xmlns="http://schemas.openxmlformats.org/spreadsheetml/2006/main" count="10840" uniqueCount="2097">
  <si>
    <t>NO</t>
  </si>
  <si>
    <t>NIP</t>
  </si>
  <si>
    <t>NUPTK</t>
  </si>
  <si>
    <t>NAMA</t>
  </si>
  <si>
    <t>TEMPAT LAHIR</t>
  </si>
  <si>
    <t>TGL</t>
  </si>
  <si>
    <t xml:space="preserve">BLN </t>
  </si>
  <si>
    <t>THN</t>
  </si>
  <si>
    <t>TMT</t>
  </si>
  <si>
    <t>CPNS</t>
  </si>
  <si>
    <t>PNS</t>
  </si>
  <si>
    <t>JABATAN</t>
  </si>
  <si>
    <t>MASA KERJA</t>
  </si>
  <si>
    <t>BLN</t>
  </si>
  <si>
    <t>IJAZAH</t>
  </si>
  <si>
    <t>JURUSAN</t>
  </si>
  <si>
    <t>ALAMAT RUMAH</t>
  </si>
  <si>
    <t>KET</t>
  </si>
  <si>
    <t>PANGKAT</t>
  </si>
  <si>
    <t>GOLONGAN</t>
  </si>
  <si>
    <t>NO. KARPEG</t>
  </si>
  <si>
    <t>TEMPAT TGL LAHIR</t>
  </si>
  <si>
    <t>JAM MENGAJAR</t>
  </si>
  <si>
    <t>GAJI POKOK SESUAI SK TERAKHIR</t>
  </si>
  <si>
    <t>DI SEKOLAH</t>
  </si>
  <si>
    <t xml:space="preserve">Mengetahui </t>
  </si>
  <si>
    <t>dst</t>
  </si>
  <si>
    <t xml:space="preserve">NILAI </t>
  </si>
  <si>
    <t>STATUS PEGAWAI</t>
  </si>
  <si>
    <t>AGAMA</t>
  </si>
  <si>
    <t>NILAI</t>
  </si>
  <si>
    <t>PENDIDIKAN TERAKHIR</t>
  </si>
  <si>
    <t>DP3</t>
  </si>
  <si>
    <t>KESELURUHAN</t>
  </si>
  <si>
    <t>LAMA</t>
  </si>
  <si>
    <t>BARU</t>
  </si>
  <si>
    <t>GOL / RUANG</t>
  </si>
  <si>
    <t>NPSN</t>
  </si>
  <si>
    <t>L</t>
  </si>
  <si>
    <t>P</t>
  </si>
  <si>
    <t>NSS</t>
  </si>
  <si>
    <t>NAMA SEKOLAH</t>
  </si>
  <si>
    <t>NAMA KEPALA SEKOLAH</t>
  </si>
  <si>
    <t>ALAMAT SEKOLAH</t>
  </si>
  <si>
    <t>STATUS SEKOLAH</t>
  </si>
  <si>
    <t>NO TELP</t>
  </si>
  <si>
    <t>JUMLAH</t>
  </si>
  <si>
    <t>GTT</t>
  </si>
  <si>
    <t>PTT</t>
  </si>
  <si>
    <t>TAHUN AKREDITASI</t>
  </si>
  <si>
    <t>TANGGAL PENDIRIAN SEKOLAH</t>
  </si>
  <si>
    <t>KECAMATAN</t>
  </si>
  <si>
    <t xml:space="preserve">KABUPATEN </t>
  </si>
  <si>
    <t>ALAMAT KEPALA SEKOLAH</t>
  </si>
  <si>
    <t>NO TELP KEPALA SEKOLAH</t>
  </si>
  <si>
    <t>NILAI AKREDITASI</t>
  </si>
  <si>
    <t>TUGAS MENGAJAR</t>
  </si>
  <si>
    <t>NPWP</t>
  </si>
  <si>
    <t>II</t>
  </si>
  <si>
    <t>III</t>
  </si>
  <si>
    <t>IV</t>
  </si>
  <si>
    <t>JENIS KELAMIN</t>
  </si>
  <si>
    <t>SD</t>
  </si>
  <si>
    <t>SMP</t>
  </si>
  <si>
    <t>S2</t>
  </si>
  <si>
    <t>DESA / KELURAHAN</t>
  </si>
  <si>
    <t>JENJANG SEKOLAH</t>
  </si>
  <si>
    <t>UPDB 2</t>
  </si>
  <si>
    <t>email</t>
  </si>
  <si>
    <t>website</t>
  </si>
  <si>
    <t>JUMLAH SISWA</t>
  </si>
  <si>
    <t>SMA</t>
  </si>
  <si>
    <t>JALAN</t>
  </si>
  <si>
    <t>Matematika</t>
  </si>
  <si>
    <t>IPA</t>
  </si>
  <si>
    <t>IPS</t>
  </si>
  <si>
    <t>Penjaskes</t>
  </si>
  <si>
    <t>Kimia</t>
  </si>
  <si>
    <t>Pendidikan Agama</t>
  </si>
  <si>
    <t>KKPI</t>
  </si>
  <si>
    <t>Kewirausahaan</t>
  </si>
  <si>
    <t>Akuntansi</t>
  </si>
  <si>
    <t>Drs.H. Malikan, M.Pd</t>
  </si>
  <si>
    <t>Kertati Hidayati, S.Pd</t>
  </si>
  <si>
    <t>Nayung Kiranawati, S.Pd</t>
  </si>
  <si>
    <t>Indah Lestari, S.Pd</t>
  </si>
  <si>
    <t>Winarsih, S.Pd</t>
  </si>
  <si>
    <t>Drs. Mohammad Saifullah</t>
  </si>
  <si>
    <t>Dra. Sri Widji Astuti</t>
  </si>
  <si>
    <t>Lely Chadratul Jamil, S.Pd</t>
  </si>
  <si>
    <t>Yuyun Rusbiyanto, S.Pd</t>
  </si>
  <si>
    <t>Khairul Anwar, S.Pd</t>
  </si>
  <si>
    <t>Suradi, S.Pd</t>
  </si>
  <si>
    <t>Muhammad Ariyun, S.Pd</t>
  </si>
  <si>
    <t>Bambang Edi Suhartono, S.Sn</t>
  </si>
  <si>
    <t>Hari Witanto, S.Pd</t>
  </si>
  <si>
    <t>Bety Setyarini, S.Pd</t>
  </si>
  <si>
    <t>Heri Setyobudi, S.Pd</t>
  </si>
  <si>
    <t>Indira Missa Mallini, S.Si</t>
  </si>
  <si>
    <t>Ramadhan Fajar, S.Pd</t>
  </si>
  <si>
    <t>Lumajang</t>
  </si>
  <si>
    <t>Madiun</t>
  </si>
  <si>
    <t>Surabaya</t>
  </si>
  <si>
    <t>Malang</t>
  </si>
  <si>
    <t>Trenggalek</t>
  </si>
  <si>
    <t>Blitar</t>
  </si>
  <si>
    <t>Kulon Progo</t>
  </si>
  <si>
    <t>Labolu</t>
  </si>
  <si>
    <t xml:space="preserve">Pasuruan </t>
  </si>
  <si>
    <t>Bulungan Tanjungselor</t>
  </si>
  <si>
    <t>Jember</t>
  </si>
  <si>
    <t xml:space="preserve">12 </t>
  </si>
  <si>
    <t xml:space="preserve">22 </t>
  </si>
  <si>
    <t xml:space="preserve">10 </t>
  </si>
  <si>
    <t xml:space="preserve">13 </t>
  </si>
  <si>
    <t xml:space="preserve">26 </t>
  </si>
  <si>
    <t xml:space="preserve">17 </t>
  </si>
  <si>
    <t xml:space="preserve">15 </t>
  </si>
  <si>
    <t xml:space="preserve">27 </t>
  </si>
  <si>
    <t xml:space="preserve">28 </t>
  </si>
  <si>
    <t>1971</t>
  </si>
  <si>
    <t xml:space="preserve">Pembina </t>
  </si>
  <si>
    <t>Penata Muda Tk. 1</t>
  </si>
  <si>
    <t xml:space="preserve">Penata </t>
  </si>
  <si>
    <t xml:space="preserve">Penata Muda </t>
  </si>
  <si>
    <t>IV a</t>
  </si>
  <si>
    <t>III b</t>
  </si>
  <si>
    <t>III c</t>
  </si>
  <si>
    <t>III a</t>
  </si>
  <si>
    <t>Guru</t>
  </si>
  <si>
    <t>19550612 198603 1 016</t>
  </si>
  <si>
    <t>19621222 198703 1 012</t>
  </si>
  <si>
    <t>19660305 199703 1 007</t>
  </si>
  <si>
    <t>19680910 200012 2 003</t>
  </si>
  <si>
    <t>19700413 200501 2 013</t>
  </si>
  <si>
    <t>19760628 200501 2 007</t>
  </si>
  <si>
    <t>19750101 200501 1 015</t>
  </si>
  <si>
    <t>19710305 200604 2 028</t>
  </si>
  <si>
    <t>19650706 200604 1 005</t>
  </si>
  <si>
    <t>19600602 200604 2 003</t>
  </si>
  <si>
    <t>19670201 200701 1 027</t>
  </si>
  <si>
    <t>19670927 200701 2 014</t>
  </si>
  <si>
    <t>19741207 200701 2 009</t>
  </si>
  <si>
    <t>19720617 200701 1 018</t>
  </si>
  <si>
    <t>19710417 200801 1 014</t>
  </si>
  <si>
    <t>19701112 200801 1 013</t>
  </si>
  <si>
    <t>19720326 200801 1 011</t>
  </si>
  <si>
    <t>19770417 200801 2 016</t>
  </si>
  <si>
    <t>19740629 200801 1 008</t>
  </si>
  <si>
    <t>19760222 200903 1 002</t>
  </si>
  <si>
    <t>19711001 200903 1 002</t>
  </si>
  <si>
    <t>19811009 200903 2 011</t>
  </si>
  <si>
    <t>19790622 200903 1 003</t>
  </si>
  <si>
    <t>19860530 201001 1 017</t>
  </si>
  <si>
    <t>19740222 200501 1 004</t>
  </si>
  <si>
    <t>0944733635200042</t>
  </si>
  <si>
    <t>1554740641200023</t>
  </si>
  <si>
    <t>8637744646200072</t>
  </si>
  <si>
    <t>8544744649300003</t>
  </si>
  <si>
    <t>8745748649300022</t>
  </si>
  <si>
    <t>8960754655300042</t>
  </si>
  <si>
    <t>1433753656200042</t>
  </si>
  <si>
    <t>7637749651300082</t>
  </si>
  <si>
    <t>9038743644200043</t>
  </si>
  <si>
    <t>2147748650300123</t>
  </si>
  <si>
    <t>1934738640300052</t>
  </si>
  <si>
    <t>4533745647200082</t>
  </si>
  <si>
    <t>4261745648300053</t>
  </si>
  <si>
    <t>6539752654300013</t>
  </si>
  <si>
    <t>7949750652200012</t>
  </si>
  <si>
    <t>0749749650200022</t>
  </si>
  <si>
    <t>6444748650200033</t>
  </si>
  <si>
    <t>2749755657300012</t>
  </si>
  <si>
    <t>8961752654200012</t>
  </si>
  <si>
    <t>9554754656200012</t>
  </si>
  <si>
    <t>9341759661300003</t>
  </si>
  <si>
    <t>6954757658200012</t>
  </si>
  <si>
    <t>68.518.564.7-625.000</t>
  </si>
  <si>
    <t>68.518.565.4-625.000</t>
  </si>
  <si>
    <t>68.518.566.2-625.000</t>
  </si>
  <si>
    <t>68.518.576.1-625.000</t>
  </si>
  <si>
    <t>68.518.568.8-625.000</t>
  </si>
  <si>
    <t>68.518.569.6-625.000</t>
  </si>
  <si>
    <t>68.518.578.7-625.000</t>
  </si>
  <si>
    <t>68.518.570.4-625.000</t>
  </si>
  <si>
    <t>68.518.571.2-625.000</t>
  </si>
  <si>
    <t>68.518.579.5-625.000</t>
  </si>
  <si>
    <t>68.518.580.3-625.000</t>
  </si>
  <si>
    <t>68.518.572.0-625.000</t>
  </si>
  <si>
    <t>68.518.573.8-625.000</t>
  </si>
  <si>
    <t>68.518.574.6-625.000</t>
  </si>
  <si>
    <t>68.518.575.3-625.000</t>
  </si>
  <si>
    <t>57.428.499.8-625.000</t>
  </si>
  <si>
    <t>57.428.504.5.625.000</t>
  </si>
  <si>
    <t>57.428.505.2-625.000</t>
  </si>
  <si>
    <t>57.428.512.8-625.000</t>
  </si>
  <si>
    <t>57.428.513.6-625.000</t>
  </si>
  <si>
    <t>57.428.510.2-626.000</t>
  </si>
  <si>
    <t>57.428.503.7-625.000</t>
  </si>
  <si>
    <t>57.428.515.1-625.000</t>
  </si>
  <si>
    <t>57.428.516.9-612.000</t>
  </si>
  <si>
    <t>57.428.514.4-626.000</t>
  </si>
  <si>
    <t>57.188.216.6-625.000</t>
  </si>
  <si>
    <t>SMK NEGERI PASIRIAN</t>
  </si>
  <si>
    <t>Mistukah, S.Pd</t>
  </si>
  <si>
    <t>Sri Indarti</t>
  </si>
  <si>
    <t>5637736637300032</t>
  </si>
  <si>
    <t>7759739643300002</t>
  </si>
  <si>
    <t>0663757658200022</t>
  </si>
  <si>
    <t>19580305 198603 2 008</t>
  </si>
  <si>
    <t>19610427 198803 2 001</t>
  </si>
  <si>
    <t>19790331 201001 1 008</t>
  </si>
  <si>
    <t>19710110 201001 2 004</t>
  </si>
  <si>
    <t>Jakarta</t>
  </si>
  <si>
    <t xml:space="preserve">31 </t>
  </si>
  <si>
    <t>1961</t>
  </si>
  <si>
    <t>1979</t>
  </si>
  <si>
    <t xml:space="preserve">Pengatur Muda </t>
  </si>
  <si>
    <t>III d</t>
  </si>
  <si>
    <t>II a</t>
  </si>
  <si>
    <t>Staf TU</t>
  </si>
  <si>
    <t>Eri Setiyoadi, S.Pd</t>
  </si>
  <si>
    <t>Agus Sugianto, S.T</t>
  </si>
  <si>
    <t>Widiyanto, S.Pd</t>
  </si>
  <si>
    <t>Ita Kusrini, S.Pd</t>
  </si>
  <si>
    <t>Mamik Endriyani, S.Pd</t>
  </si>
  <si>
    <t>Feri Dwi Hermawan, S.Pd</t>
  </si>
  <si>
    <t>Nurdiana Malahayati, S.Pd</t>
  </si>
  <si>
    <t>Fanda Purnama, S.Pd</t>
  </si>
  <si>
    <t>Nur Rohmah, S.Pd</t>
  </si>
  <si>
    <t>Catur Cahyo Pamuji, S.T</t>
  </si>
  <si>
    <t>Laukhim Mahfud Fauzi, S.Pd</t>
  </si>
  <si>
    <t>Lia Prastiwi Susanti, S.Si</t>
  </si>
  <si>
    <t>Diah Nurhariyanti, S.Pd</t>
  </si>
  <si>
    <t>Priyani, S.Pd</t>
  </si>
  <si>
    <t>Edy Sugiyanto, S.E</t>
  </si>
  <si>
    <t>Anita Rachmawati, S.Pd</t>
  </si>
  <si>
    <t>Yulia Dwi Rahmawati, S.Pd</t>
  </si>
  <si>
    <t>Ita Tristinawati, S.Pd</t>
  </si>
  <si>
    <t>Rully Wulandari, S.Pd</t>
  </si>
  <si>
    <t>Melinda Puspareni, S.Pd</t>
  </si>
  <si>
    <t>Ichsan Yunianto, S.Kom</t>
  </si>
  <si>
    <t>Agus Wahyudianto, S.Pd</t>
  </si>
  <si>
    <t>Dina Agustiningsih, S.E</t>
  </si>
  <si>
    <t>Marita Zulaekha, S.Pd</t>
  </si>
  <si>
    <t>Ita Indriyani, S.Pd</t>
  </si>
  <si>
    <t>Linda Dwi Khurin Inayati, S.Pd</t>
  </si>
  <si>
    <t>Arifkiyanto Ekanarawidya, S.Pd</t>
  </si>
  <si>
    <t>Arik Wahyuni, S.Pd</t>
  </si>
  <si>
    <t>Gaguk Kusnandar, S.T</t>
  </si>
  <si>
    <t>Sri Wahyuningsih, S.Pd</t>
  </si>
  <si>
    <t>Norma Indah Lutfifati, S.Pd</t>
  </si>
  <si>
    <t>Fathurrahman Alfa, S.E</t>
  </si>
  <si>
    <t>Drs. Wirawan Sudibyo</t>
  </si>
  <si>
    <t>Dendra Ranuwahyudi, S.Kom</t>
  </si>
  <si>
    <t>Ngawi</t>
  </si>
  <si>
    <t>Sukoharjo</t>
  </si>
  <si>
    <t>Kudus</t>
  </si>
  <si>
    <t>Balikpapan</t>
  </si>
  <si>
    <t xml:space="preserve">21 </t>
  </si>
  <si>
    <t xml:space="preserve">24 </t>
  </si>
  <si>
    <t xml:space="preserve">18 </t>
  </si>
  <si>
    <t xml:space="preserve">11 </t>
  </si>
  <si>
    <t>18</t>
  </si>
  <si>
    <t>1966</t>
  </si>
  <si>
    <t>1974</t>
  </si>
  <si>
    <t>1981</t>
  </si>
  <si>
    <t>1980</t>
  </si>
  <si>
    <t>1982</t>
  </si>
  <si>
    <t>1978</t>
  </si>
  <si>
    <t>1983</t>
  </si>
  <si>
    <t>1968</t>
  </si>
  <si>
    <t>1988</t>
  </si>
  <si>
    <t>1985</t>
  </si>
  <si>
    <t>1987</t>
  </si>
  <si>
    <t>1984</t>
  </si>
  <si>
    <t>1986</t>
  </si>
  <si>
    <t>1973</t>
  </si>
  <si>
    <t>1967</t>
  </si>
  <si>
    <t xml:space="preserve">20 </t>
  </si>
  <si>
    <t>15</t>
  </si>
  <si>
    <t xml:space="preserve"> 04 </t>
  </si>
  <si>
    <t xml:space="preserve"> 22 </t>
  </si>
  <si>
    <t xml:space="preserve">19 </t>
  </si>
  <si>
    <t xml:space="preserve">25 </t>
  </si>
  <si>
    <t xml:space="preserve"> 14 </t>
  </si>
  <si>
    <t xml:space="preserve">23 </t>
  </si>
  <si>
    <t>25</t>
  </si>
  <si>
    <t xml:space="preserve">03 </t>
  </si>
  <si>
    <t xml:space="preserve">01 </t>
  </si>
  <si>
    <t>11</t>
  </si>
  <si>
    <t xml:space="preserve">05 </t>
  </si>
  <si>
    <t xml:space="preserve">09 </t>
  </si>
  <si>
    <t>4653745649300002</t>
  </si>
  <si>
    <t>0656744647200012</t>
  </si>
  <si>
    <t>1350758659200023</t>
  </si>
  <si>
    <t>7643759660300102</t>
  </si>
  <si>
    <t>1935759664300002</t>
  </si>
  <si>
    <t>8536758660200033</t>
  </si>
  <si>
    <t>3950760661300062</t>
  </si>
  <si>
    <t>7543760663200002</t>
  </si>
  <si>
    <t>3944760661300082</t>
  </si>
  <si>
    <t>3857761664300002</t>
  </si>
  <si>
    <t>3343761662300073</t>
  </si>
  <si>
    <t>9349745648200003</t>
  </si>
  <si>
    <t>6246761662300063</t>
  </si>
  <si>
    <t>6233760661200013</t>
  </si>
  <si>
    <t>Ari Lusiana, A.Md</t>
  </si>
  <si>
    <t>Teguh Prayitno</t>
  </si>
  <si>
    <t>Dra. Sri Wahjuni Lysa. FH</t>
  </si>
  <si>
    <t>Sugeng Adhi Candra</t>
  </si>
  <si>
    <t>Didik Suyitno</t>
  </si>
  <si>
    <t>Dwi Martiningsih</t>
  </si>
  <si>
    <t>Anton Sujarwo</t>
  </si>
  <si>
    <t>Siyono</t>
  </si>
  <si>
    <t>Jayanti Tri Andayani</t>
  </si>
  <si>
    <t>Musari</t>
  </si>
  <si>
    <t>Fery Alfianto</t>
  </si>
  <si>
    <t>Saikim</t>
  </si>
  <si>
    <t>Hariyono Wiyanto</t>
  </si>
  <si>
    <t>Sugiono</t>
  </si>
  <si>
    <t>31</t>
  </si>
  <si>
    <t xml:space="preserve">14 </t>
  </si>
  <si>
    <t xml:space="preserve">29 </t>
  </si>
  <si>
    <t>1992</t>
  </si>
  <si>
    <t>1969</t>
  </si>
  <si>
    <t>1977</t>
  </si>
  <si>
    <t>1972</t>
  </si>
  <si>
    <t>1990</t>
  </si>
  <si>
    <t>1954</t>
  </si>
  <si>
    <t>9659763664200032</t>
  </si>
  <si>
    <t>0242757659200033</t>
  </si>
  <si>
    <t>4833761662200042</t>
  </si>
  <si>
    <t>1237762667200003</t>
  </si>
  <si>
    <t>8639766667300012</t>
  </si>
  <si>
    <t>-</t>
  </si>
  <si>
    <t>Magister IPS</t>
  </si>
  <si>
    <t>Kriya Seni</t>
  </si>
  <si>
    <t>Pendidikan Senirupa</t>
  </si>
  <si>
    <t>Bahasa &amp; Sastra Indonesia</t>
  </si>
  <si>
    <t>Fisika</t>
  </si>
  <si>
    <t>Ekonomi</t>
  </si>
  <si>
    <t>Teknik Sipil</t>
  </si>
  <si>
    <t>Teknik Elektro</t>
  </si>
  <si>
    <t>Teknik Informatika</t>
  </si>
  <si>
    <t>Teknik Mesin</t>
  </si>
  <si>
    <t>Seni Tari</t>
  </si>
  <si>
    <t>Produktif TF</t>
  </si>
  <si>
    <t>Produktif AK</t>
  </si>
  <si>
    <t>Produktif TKR</t>
  </si>
  <si>
    <t>Agama Islam</t>
  </si>
  <si>
    <t>PKn</t>
  </si>
  <si>
    <t>Bahasa Indonesia</t>
  </si>
  <si>
    <t>Bahasa Inggris</t>
  </si>
  <si>
    <t>Pasirian</t>
  </si>
  <si>
    <t>68.518.567.0-625.000</t>
  </si>
  <si>
    <t>68.518.577.9-625.000</t>
  </si>
  <si>
    <t>57.428.502.9-625.000</t>
  </si>
  <si>
    <t>57.428.501.1-625.000</t>
  </si>
  <si>
    <t>SMK Negeri Pasirian</t>
  </si>
  <si>
    <t>Negeri</t>
  </si>
  <si>
    <t>Sekolah Menengah Kejuruan</t>
  </si>
  <si>
    <t>Kepala Sekolah SMK Negeri Pasirian</t>
  </si>
  <si>
    <t>Pembina</t>
  </si>
  <si>
    <t>NIP. 19550612 198603 1 016</t>
  </si>
  <si>
    <t xml:space="preserve">Raya Condro - Pasirian </t>
  </si>
  <si>
    <t>Condro</t>
  </si>
  <si>
    <t>20521455</t>
  </si>
  <si>
    <t>321052105009</t>
  </si>
  <si>
    <t>(0334) 574253</t>
  </si>
  <si>
    <t xml:space="preserve">hhtp//www.smkpasirian-lmj.sch.id </t>
  </si>
  <si>
    <t>Info@smkpasirianlmj.sch.id</t>
  </si>
  <si>
    <t>E 260749</t>
  </si>
  <si>
    <t>E 427987</t>
  </si>
  <si>
    <t>G 443925</t>
  </si>
  <si>
    <t>K 032793</t>
  </si>
  <si>
    <t>M 169686</t>
  </si>
  <si>
    <t>M 169685</t>
  </si>
  <si>
    <t>M 169684</t>
  </si>
  <si>
    <t>N 040658</t>
  </si>
  <si>
    <t>N 040659</t>
  </si>
  <si>
    <t>N 040660</t>
  </si>
  <si>
    <t>N 040657</t>
  </si>
  <si>
    <t>N 389069</t>
  </si>
  <si>
    <t>N 389066</t>
  </si>
  <si>
    <t>N 418589</t>
  </si>
  <si>
    <t>N 389068</t>
  </si>
  <si>
    <t>N 513933</t>
  </si>
  <si>
    <t>N 513935</t>
  </si>
  <si>
    <t>N 513936</t>
  </si>
  <si>
    <t>N 513934</t>
  </si>
  <si>
    <t>P 385298</t>
  </si>
  <si>
    <t>P 385297</t>
  </si>
  <si>
    <t>M 169790</t>
  </si>
  <si>
    <t>E 275281</t>
  </si>
  <si>
    <t>E 593219</t>
  </si>
  <si>
    <t>N 513932</t>
  </si>
  <si>
    <t xml:space="preserve">19800320 201001 2 017  </t>
  </si>
  <si>
    <t>0857751653200032</t>
  </si>
  <si>
    <t>24 Juli 2003</t>
  </si>
  <si>
    <t>A</t>
  </si>
  <si>
    <t>36.773.324.3-625.000</t>
  </si>
  <si>
    <t>Bimbingan dan Konseling</t>
  </si>
  <si>
    <t>2000</t>
  </si>
  <si>
    <t>2003</t>
  </si>
  <si>
    <t>2004</t>
  </si>
  <si>
    <t>2005</t>
  </si>
  <si>
    <t>Teknik Elektronika</t>
  </si>
  <si>
    <t>Dwi Puspito</t>
  </si>
  <si>
    <t>081 331 439 189</t>
  </si>
  <si>
    <t>081 334 742 381</t>
  </si>
  <si>
    <t>085 746 593 300</t>
  </si>
  <si>
    <t>085 649 643 256</t>
  </si>
  <si>
    <t>085 749 497 450</t>
  </si>
  <si>
    <t>082 143 582 022</t>
  </si>
  <si>
    <t>07</t>
  </si>
  <si>
    <t>04</t>
  </si>
  <si>
    <t>03</t>
  </si>
  <si>
    <t>05</t>
  </si>
  <si>
    <t>06</t>
  </si>
  <si>
    <t>02</t>
  </si>
  <si>
    <t>08</t>
  </si>
  <si>
    <t>09</t>
  </si>
  <si>
    <t>01</t>
  </si>
  <si>
    <t>00</t>
  </si>
  <si>
    <t>12</t>
  </si>
  <si>
    <t>10</t>
  </si>
  <si>
    <t xml:space="preserve">06 </t>
  </si>
  <si>
    <t xml:space="preserve">02 </t>
  </si>
  <si>
    <t xml:space="preserve">07 </t>
  </si>
  <si>
    <t xml:space="preserve">08 </t>
  </si>
  <si>
    <t>Dusun Sumberdawe RT 003 RW 003 Kunir Kidul Lumajang</t>
  </si>
  <si>
    <t>Dusun Sentul RT 003 RW 001 Kunir Lor Lumajang</t>
  </si>
  <si>
    <t>Jl. Mayjen Sukertiyo IV No 100C, Lumajang</t>
  </si>
  <si>
    <t>01-03-1986</t>
  </si>
  <si>
    <t>01-03-1987</t>
  </si>
  <si>
    <t>01-03-1997</t>
  </si>
  <si>
    <t>01-12-2000</t>
  </si>
  <si>
    <t>01-01-2005</t>
  </si>
  <si>
    <t>01-04-2006</t>
  </si>
  <si>
    <t>01-01-2007</t>
  </si>
  <si>
    <t>01-01-2008</t>
  </si>
  <si>
    <t>01-03-2009</t>
  </si>
  <si>
    <t>01-01-2010</t>
  </si>
  <si>
    <t>01-03-1988</t>
  </si>
  <si>
    <t>01-12-2011</t>
  </si>
  <si>
    <t>01-07-2002</t>
  </si>
  <si>
    <t>01-04-2008</t>
  </si>
  <si>
    <t>01-01-2009</t>
  </si>
  <si>
    <t>01-12-2009</t>
  </si>
  <si>
    <t>01-01-2011</t>
  </si>
  <si>
    <t>01-01-2012</t>
  </si>
  <si>
    <t>01-02-1988</t>
  </si>
  <si>
    <t>01-09-2010</t>
  </si>
  <si>
    <t>28-07-2011</t>
  </si>
  <si>
    <t>01-05-1989</t>
  </si>
  <si>
    <t>01-10-1997</t>
  </si>
  <si>
    <t>01-10-1998</t>
  </si>
  <si>
    <t>01-10-2010</t>
  </si>
  <si>
    <t>01-10-2011</t>
  </si>
  <si>
    <t>01-10-2008</t>
  </si>
  <si>
    <t>01-04-2011</t>
  </si>
  <si>
    <t>01-07-1997</t>
  </si>
  <si>
    <t>01-07-1998</t>
  </si>
  <si>
    <t>01-07-2008</t>
  </si>
  <si>
    <t>01-07-2011</t>
  </si>
  <si>
    <t>01-07-2010</t>
  </si>
  <si>
    <t>01-09-2009</t>
  </si>
  <si>
    <t>01-06-2010</t>
  </si>
  <si>
    <t>01-06-2011</t>
  </si>
  <si>
    <t xml:space="preserve">0334 520 307 </t>
  </si>
  <si>
    <t>Jl. Raya Jarit No 164, Candipuro</t>
  </si>
  <si>
    <t>Jl. Suruji Barat, Ditotrunan Lumajang</t>
  </si>
  <si>
    <t>Asrama Yonif 527/BY, Lumajang</t>
  </si>
  <si>
    <t>Jl. Anggrek, Sumbersuko</t>
  </si>
  <si>
    <t>Dusun Krajan tengah Rt 4 Rw 1, Tempeh</t>
  </si>
  <si>
    <t>Jl. Kapt Kyai Ilyas GG Salama No 30</t>
  </si>
  <si>
    <t>Perum Dawuhan indah Blok AA-20, Sukodono</t>
  </si>
  <si>
    <t>Dsn Krajan Rt 1 Rw 1, Sumberwringin</t>
  </si>
  <si>
    <t>Dusun Krajan timur Rt 1 Rw 1, Tempeh</t>
  </si>
  <si>
    <t>Dusun Kebonan Bulak Winong Rt 5 Rw 2, Pasirian</t>
  </si>
  <si>
    <t>Dusun Krajan Rt 3 Rw 1, Candipuro</t>
  </si>
  <si>
    <t>Dusun Kedung pakis RT 5 Rw 11</t>
  </si>
  <si>
    <t>Dusun Pepe Rt 31 Rw 15, Sidorejo</t>
  </si>
  <si>
    <t>Dusun Joho Rt 3 Rw 2, Pasirian</t>
  </si>
  <si>
    <t>Jl. Dahlia No 29, Gaplek Pasirian</t>
  </si>
  <si>
    <t>Jl. Lawu No 26, Tompokersan Lumajang</t>
  </si>
  <si>
    <t>Jl. Kanjuruhan IV/24-A, Lowokwaru</t>
  </si>
  <si>
    <t>Jl. Pabrik Es Laban, Labruk Lor</t>
  </si>
  <si>
    <t>Dsn Pepe Rt 23 Rw 11, Sidorejo</t>
  </si>
  <si>
    <t>Dsn Krajan Rt 04 Rw 02, Candipuro</t>
  </si>
  <si>
    <t>18-07-2006</t>
  </si>
  <si>
    <t>18-07-2004</t>
  </si>
  <si>
    <t>02-04-2005</t>
  </si>
  <si>
    <t>18-07-2005</t>
  </si>
  <si>
    <t>16-07-2007</t>
  </si>
  <si>
    <t>14-07-2008</t>
  </si>
  <si>
    <t>01-05-2008</t>
  </si>
  <si>
    <t>13-07-2009</t>
  </si>
  <si>
    <t>12-07-2010</t>
  </si>
  <si>
    <t>31-12-2010</t>
  </si>
  <si>
    <t>11-07-2011</t>
  </si>
  <si>
    <t>16-10-2010</t>
  </si>
  <si>
    <t>05-03-2004</t>
  </si>
  <si>
    <t>Dsn Krajan Rt 03 Rw 01, Sumber wuluh-Candipuro</t>
  </si>
  <si>
    <t>Dsn Dompyong Rt 10 Rw 04, Madurejo</t>
  </si>
  <si>
    <t>Dsn Tegir Rt 05 Rw 01, Pasirian</t>
  </si>
  <si>
    <t>Dusun Gaplek RT 04 RW 02 Pasirian</t>
  </si>
  <si>
    <t xml:space="preserve">(0334) 520 307 </t>
  </si>
  <si>
    <t>Dusun Sekar putih Rt 1 Rw 1, Sukodono</t>
  </si>
  <si>
    <t>Dsn Kebonan Rt 04 Rw 04, Condro</t>
  </si>
  <si>
    <t>Dsn Kebonan Rt 05 Rw 04, Condro Pasirian</t>
  </si>
  <si>
    <t>Dsn Kebonan Rt 04 Rw 04, Condro Pasirian</t>
  </si>
  <si>
    <t>Dsn Kedung pakis Rt 07 Rw 01, Pasirian</t>
  </si>
  <si>
    <t>Dsn Krajan Wage Rt 20 Rw 05, Jugosari</t>
  </si>
  <si>
    <t>Dsn Krajan 1 Rt 13 Rw 02, Bago Pasirian</t>
  </si>
  <si>
    <t>Dsn Ketewel Barat Rt 04 Rw 05, Sememu</t>
  </si>
  <si>
    <t>Dsn Krajan Rt 03 Rw 01, Yosowilangun</t>
  </si>
  <si>
    <t>Dsn Krajan Rt 30 Rw 04, Jarit Candipuro</t>
  </si>
  <si>
    <t>Dsn Krajan Rt 19 Rw 03, Jarit Candipuro</t>
  </si>
  <si>
    <t>Dsn Kebonsari Rt 12 Rw 02, Candipuro</t>
  </si>
  <si>
    <t>Dsn Purut Rt 06 Rw 05, Bades Pasirian</t>
  </si>
  <si>
    <t>Dusun Ledok Rt 01 Rw 07, Pasirian</t>
  </si>
  <si>
    <t>Dusun Sumberrejo Rt 02 Rw 02, Sumberejo</t>
  </si>
  <si>
    <t>Dusun Krajan Rt 03 Rw 01, Semberejo</t>
  </si>
  <si>
    <t>Dusun Kebonan Rt 02 Rw 02, Pasirian</t>
  </si>
  <si>
    <t>Dusun Bulak Manggis Rt 05 Rw 03, Sumberejo</t>
  </si>
  <si>
    <t>Dusun Candi Wetan Rt 02 Rw 04, Candipuro</t>
  </si>
  <si>
    <t>Dusun Bedok 1 Rt 05 Rw 05, tempeh lor</t>
  </si>
  <si>
    <t>Dusun Krjan 1 Rt 01 Rw 01, Klakah</t>
  </si>
  <si>
    <t>Jl. Panjang sari Rt 01 Rw 03, Lumajang</t>
  </si>
  <si>
    <t>Dsn Krajan 1 Rt 17 Rw 06, Selok awar- awar</t>
  </si>
  <si>
    <t>Dsn Sumberwuluh Rt 03 Rw 01, Candipuro</t>
  </si>
  <si>
    <t>Kebonsari Rt 10 Rw 02, Candipuro</t>
  </si>
  <si>
    <t>Dsn Kedung pakis  Rt 06 Rw 01, Pasirian</t>
  </si>
  <si>
    <t>Dsn Krajan Rt 04 Rw 02, Condro Pasirian</t>
  </si>
  <si>
    <t>Dsn Krajan 1 Rt 05 Rw 02, Tempeh</t>
  </si>
  <si>
    <t>Dsn Krajan Rt 02 Rw 01, Babakan</t>
  </si>
  <si>
    <t>24.078.409.0-625.000</t>
  </si>
  <si>
    <t>Dsn Sukomaju Rt 34 Rw 11, Kunir</t>
  </si>
  <si>
    <t xml:space="preserve">Perum Bumi Rejo Permai Blok Q No.9  Sumber Rejo Sukodono </t>
  </si>
  <si>
    <t>Dsn Krajan Timur Rt 10 Rw 04, Nguter Pasirian</t>
  </si>
  <si>
    <t>573 787</t>
  </si>
  <si>
    <t>572 390</t>
  </si>
  <si>
    <t>572 991</t>
  </si>
  <si>
    <t>081 559 955 721</t>
  </si>
  <si>
    <t>085 749 412 696</t>
  </si>
  <si>
    <t>085 645 717 279</t>
  </si>
  <si>
    <t>085 746 555 000</t>
  </si>
  <si>
    <t>085 859 824 328</t>
  </si>
  <si>
    <t>085 292 817 660</t>
  </si>
  <si>
    <t>081 336 133 784</t>
  </si>
  <si>
    <t>085 730 198 585</t>
  </si>
  <si>
    <t>085 755 747 171</t>
  </si>
  <si>
    <t>085 648 553 765</t>
  </si>
  <si>
    <t>075 749 950 074</t>
  </si>
  <si>
    <t>085 646 551 755</t>
  </si>
  <si>
    <t>085 749 241 632</t>
  </si>
  <si>
    <t>085 749 790 896</t>
  </si>
  <si>
    <t>087 757 170 882</t>
  </si>
  <si>
    <t>085 236 239 060</t>
  </si>
  <si>
    <t>088 162 731 48</t>
  </si>
  <si>
    <t>081 559 402 71</t>
  </si>
  <si>
    <t>081 559 974 199</t>
  </si>
  <si>
    <t>085 746 415 808</t>
  </si>
  <si>
    <t>085 746 312 220</t>
  </si>
  <si>
    <t>085 746 608 641</t>
  </si>
  <si>
    <t>087 757 086 998</t>
  </si>
  <si>
    <t>01-03-2012</t>
  </si>
  <si>
    <t>Kediri</t>
  </si>
  <si>
    <t>01-08-2006</t>
  </si>
  <si>
    <t>01-10-1988</t>
  </si>
  <si>
    <t>01-03-1999</t>
  </si>
  <si>
    <t>01-03-2011</t>
  </si>
  <si>
    <t>06-05-2003</t>
  </si>
  <si>
    <t>02-01-2004</t>
  </si>
  <si>
    <t>01-11-2004</t>
  </si>
  <si>
    <t>Dsn Krajan RT 026 RW 004 Jarit, Candipuro</t>
  </si>
  <si>
    <t>Dusun Sumberdawe RT 003 RW 003 Kunir Kidul, Kunir</t>
  </si>
  <si>
    <t>01-08-2004</t>
  </si>
  <si>
    <t>01-09-2004</t>
  </si>
  <si>
    <t>01-07-2004</t>
  </si>
  <si>
    <t>Dusun Jatian RT 002 RW 008 TegalRandu Klakah, Lumajang</t>
  </si>
  <si>
    <t>Dusun Rebonsari RT 012 RW 002 Jarit Candipuro, Lumajang</t>
  </si>
  <si>
    <t xml:space="preserve">Dusun Ateran RT 043 RW 006 Tempeh Tengah </t>
  </si>
  <si>
    <t xml:space="preserve">Dusun Kebonan Bulak Winong RT 005 RW 005 Pasirian </t>
  </si>
  <si>
    <t>085 859 960 667</t>
  </si>
  <si>
    <t>Lumajang, 25 April 2012</t>
  </si>
  <si>
    <t>Multimedia</t>
  </si>
  <si>
    <t>Paket C</t>
  </si>
  <si>
    <t>Teknik Perkayuan</t>
  </si>
  <si>
    <t>Drs. Tunggak Akhmad Sayogi, M.Pd</t>
  </si>
  <si>
    <t>Krida Agus Setiyakismaya, S.E</t>
  </si>
  <si>
    <t>082 143 340 357</t>
  </si>
  <si>
    <t>Jl. WR Supratman Gg 1a, Lumajang</t>
  </si>
  <si>
    <t>081 333 243 331</t>
  </si>
  <si>
    <t>S-2</t>
  </si>
  <si>
    <t>S-1</t>
  </si>
  <si>
    <t>D-3</t>
  </si>
  <si>
    <t>SMEA</t>
  </si>
  <si>
    <t>SMK</t>
  </si>
  <si>
    <t>PEMERINTAH KABUPATEN LUMAJANG</t>
  </si>
  <si>
    <t>DINAS PENDIDIKAN</t>
  </si>
  <si>
    <t>SEKOLAH MENENGAH KEJURUAN (SMK) NEGERI  PASIRIAN</t>
  </si>
  <si>
    <t>Islam</t>
  </si>
  <si>
    <t>Kristen</t>
  </si>
  <si>
    <t>Kepala Sekolah</t>
  </si>
  <si>
    <t>NILAI ANGKA KREDIT ( PAK )</t>
  </si>
  <si>
    <t>082 139 945 551</t>
  </si>
  <si>
    <t>081 231 117 329</t>
  </si>
  <si>
    <t>Jalan Raya Condro - Pasirian Telp (0334) 574 253 Fax (0334) 574 119</t>
  </si>
  <si>
    <t>Pendidikan Teknik Bangunan</t>
  </si>
  <si>
    <t>Pendidikan Matematika</t>
  </si>
  <si>
    <t>Pendidikan Teknik Mesin</t>
  </si>
  <si>
    <t>Pendidikan Biologi</t>
  </si>
  <si>
    <t>Pendidikan Ekonomi</t>
  </si>
  <si>
    <t>Pendidikan Bahasa Inggris</t>
  </si>
  <si>
    <t>Pendidikan Sejarah</t>
  </si>
  <si>
    <t>Pendidikan Akuntansi</t>
  </si>
  <si>
    <t>Pendidikan Tata Niaga</t>
  </si>
  <si>
    <t>Pendidikan PPKn</t>
  </si>
  <si>
    <t>Pendidikan Geografi</t>
  </si>
  <si>
    <t xml:space="preserve">NO.  TLP </t>
  </si>
  <si>
    <t>131 608 240</t>
  </si>
  <si>
    <t>131 689 387</t>
  </si>
  <si>
    <t>132 174 649</t>
  </si>
  <si>
    <t>510 145 134</t>
  </si>
  <si>
    <t>510 145 141</t>
  </si>
  <si>
    <t>510 145 135</t>
  </si>
  <si>
    <t>510 157 648</t>
  </si>
  <si>
    <t>510 163 263</t>
  </si>
  <si>
    <t>510 213 349</t>
  </si>
  <si>
    <t>510 213 304</t>
  </si>
  <si>
    <t>510 213 312</t>
  </si>
  <si>
    <t>510 213 309</t>
  </si>
  <si>
    <t>510 213 339</t>
  </si>
  <si>
    <t>510 185 947</t>
  </si>
  <si>
    <t>510 185 909</t>
  </si>
  <si>
    <t>510 185 935</t>
  </si>
  <si>
    <t>510 200 821</t>
  </si>
  <si>
    <t>510 163 264</t>
  </si>
  <si>
    <t>510 165 368</t>
  </si>
  <si>
    <t>Dusun Krajan Barat RT 032 RW 005 Labruk Kidul Sumbersuko, Lumajang</t>
  </si>
  <si>
    <t>Jl. Brigjend Slamet Riyadi GG Melati No 1  Tompokersan, Lumajang</t>
  </si>
  <si>
    <t>Jl. Mawar II No 3 RT 003 RW 001 Jogotrunan, Lumajang</t>
  </si>
  <si>
    <t xml:space="preserve">Dusun Pandansari RT 005 RW 002 Tukum, Tekung </t>
  </si>
  <si>
    <t>Dusun Krajan RT 002 RW 001 Condro Pasirian, Lumajang</t>
  </si>
  <si>
    <t>Dusun Kebon Deli Utara RT 004 RW 006 Sumberwuluh Candipuro, Lumajang</t>
  </si>
  <si>
    <t>Dusun Kembangan RT 001 RW 005 Kaliwungu Tempeh, Lumajang</t>
  </si>
  <si>
    <t>Dusun Kebonan RT 002 RW 003 Condro Pasirian, Lumajang</t>
  </si>
  <si>
    <t>Jl. Letkol Slamet Wardoyo RT 003 RW 001 Labruk Lor, Lumajang</t>
  </si>
  <si>
    <t>Dusun Uranggantung RT 086 RW 012 Jarit Candipuro, Lumajang</t>
  </si>
  <si>
    <t>Jl. Dahlia RT 018 RW 006 Grati Sumbersuko, Lumajang</t>
  </si>
  <si>
    <t>Dusun Bulak Manggis RT 005 RW 003 Sumber Rejo Candipuro, Lumajang</t>
  </si>
  <si>
    <t>Jl. Melati No. 9 RT 006 RW 008 Pasirian, Lumajang</t>
  </si>
  <si>
    <t>Dusun Kebonan RT 002 RW 001 Pasirian, Lumajang</t>
  </si>
  <si>
    <t>Jl. Jawa No 57 RT 001 RW 008 Balung Lor, Jember</t>
  </si>
  <si>
    <t>Jl. Batu Raya 01 RT 001 RW 004 Pongangan Manyar, Gresik</t>
  </si>
  <si>
    <t>Jl. Arlan No 80 RT 002 RW 003 Pasirian, Lumajang</t>
  </si>
  <si>
    <t>Dusun Krajan Rt 042 RW 005 Jarit Candipuro, Lumajang</t>
  </si>
  <si>
    <t>Dsn Kebonan Rt 06 Rw 04, Condro Pasirian</t>
  </si>
  <si>
    <t>Dsn Kebonan Rt 01 Rw 03, Condro Pasirian</t>
  </si>
  <si>
    <t>Dsn Kebonan Rt 03 Rw 03, Condro Pasirian</t>
  </si>
  <si>
    <t>Jl. Retawu No 155 Rt 04 Rw 01, Candipuro</t>
  </si>
  <si>
    <t>085 746 110 028</t>
  </si>
  <si>
    <t>19700815 200604 2 008</t>
  </si>
  <si>
    <t>Ratih Endah Wahyuning Tyas, S.Pd</t>
  </si>
  <si>
    <t>Joko Triwasono, A.Md</t>
  </si>
  <si>
    <t>2658750653110012</t>
  </si>
  <si>
    <t>01-04-2012</t>
  </si>
  <si>
    <t>Nur Fadlilah, M.A</t>
  </si>
  <si>
    <t>3858763664300032</t>
  </si>
  <si>
    <t>7435762663300092</t>
  </si>
  <si>
    <t>5550756657200003</t>
  </si>
  <si>
    <t>8736762663300022</t>
  </si>
  <si>
    <t>4851760661300042</t>
  </si>
  <si>
    <t>3135761663300033</t>
  </si>
  <si>
    <t>4656762662300002</t>
  </si>
  <si>
    <t>7438746648200032</t>
  </si>
  <si>
    <t>Syaifulah</t>
  </si>
  <si>
    <t>Bahrul Ulum</t>
  </si>
  <si>
    <t>Windy Meiliyah, S.Sn</t>
  </si>
  <si>
    <t>Manajemen Teknologi dan Informasi</t>
  </si>
  <si>
    <t>Penata Tk. 1</t>
  </si>
  <si>
    <t>Pendidikan Seni Tari</t>
  </si>
  <si>
    <t>Imam Ghozali, S.Kom</t>
  </si>
  <si>
    <t>Ariyanti Nutfatul Khasanah, S.Pd</t>
  </si>
  <si>
    <t>Salman Mubarok Arroni, S.Pd</t>
  </si>
  <si>
    <t>Holiyeh, S.Pd</t>
  </si>
  <si>
    <t>Andik Tri Kurniawan, S.Pd</t>
  </si>
  <si>
    <t>Muhammad Fauzun, S.Pd I</t>
  </si>
  <si>
    <t>Mimin Thoifah, S.S</t>
  </si>
  <si>
    <t>Vika Noviandari, S.Pd</t>
  </si>
  <si>
    <t>Sumenep</t>
  </si>
  <si>
    <t>1989</t>
  </si>
  <si>
    <t>1991</t>
  </si>
  <si>
    <t>14</t>
  </si>
  <si>
    <t>24</t>
  </si>
  <si>
    <t>21</t>
  </si>
  <si>
    <t>22</t>
  </si>
  <si>
    <t>2012</t>
  </si>
  <si>
    <t>Pendidikan Bimbingan dan Konseling</t>
  </si>
  <si>
    <t>Pendidikan Agama Islam</t>
  </si>
  <si>
    <t>Bahasa dan Sastra Indonesia</t>
  </si>
  <si>
    <t>Pendidikan Teknik Informatika</t>
  </si>
  <si>
    <t>Dsn. Krajan Timur RT 02 / RW 01 Mojosari Kec.Sumbersuko</t>
  </si>
  <si>
    <t>Dsn. Sumber Dawe RT 004 / RW 003 Kunir Kidul Kec.Kunir</t>
  </si>
  <si>
    <t>Kebonsari RT 005 / RW 001 Jarit Kec.Candipuro</t>
  </si>
  <si>
    <t>Jl. Jaya Negara No.5 Sumber Wuluh</t>
  </si>
  <si>
    <t>Jl. Raya Pasirian No.27 Joho Kec.Pasirian</t>
  </si>
  <si>
    <t>Jl. Laut Bambang Bago Pasirian Kab.Lumajang</t>
  </si>
  <si>
    <t>Dsn. Krajan Timur RT 18 / RW 03 Sumberjati Kec.Tempeh</t>
  </si>
  <si>
    <t>Ds. Gesang RT 03 RW 07 Kec.Tempeh</t>
  </si>
  <si>
    <t>Rindu Dwi Octavia</t>
  </si>
  <si>
    <t>09-04-2012</t>
  </si>
  <si>
    <t>11-07-2012</t>
  </si>
  <si>
    <t>Produktif dan Mulok TF</t>
  </si>
  <si>
    <t>Produktif dan Mulok TKR</t>
  </si>
  <si>
    <t>SERTIFIKASI</t>
  </si>
  <si>
    <t>TANGGAL</t>
  </si>
  <si>
    <t>BIDANG</t>
  </si>
  <si>
    <t>NOMOR URUT KEPANGKATAN</t>
  </si>
  <si>
    <t>Pendidikan Fisika</t>
  </si>
  <si>
    <t>Pendidikan Bahasa dan Sastra Indonesia</t>
  </si>
  <si>
    <t>Pendidikan Ekonomi dan Koperasi</t>
  </si>
  <si>
    <t>Pendidikan Ekonomi Kons. Administrasi Perkantoran</t>
  </si>
  <si>
    <t>Pendidikan Ekonomi Kons. Tata Niaga</t>
  </si>
  <si>
    <t>Teknik  Mesin</t>
  </si>
  <si>
    <t>Pendidikan Ekonomi Kons. Akuntansi</t>
  </si>
  <si>
    <t>Pendidikan Jasmani Kesehatan dan Rekreasi</t>
  </si>
  <si>
    <t>Pendidikan Kimia</t>
  </si>
  <si>
    <t>Pendidikan Bimbingan Konseling</t>
  </si>
  <si>
    <t>Sistem Informasi</t>
  </si>
  <si>
    <t>Teknik Informatika &amp; Komputer</t>
  </si>
  <si>
    <t>NRG</t>
  </si>
  <si>
    <t>Magister Pendidikan IPS</t>
  </si>
  <si>
    <t>Magister Manajemen Pendidikan</t>
  </si>
  <si>
    <t>Malang, 5 Februari 2009</t>
  </si>
  <si>
    <t>Malang, 25 Oktober 2008</t>
  </si>
  <si>
    <t>TEMPAT KULIAH</t>
  </si>
  <si>
    <t>IKIP YOGYAKARTA</t>
  </si>
  <si>
    <t>UNIV. KANJURUHAN MALANG</t>
  </si>
  <si>
    <t>UNIV. NEGERI MALANG</t>
  </si>
  <si>
    <t>IKIP MALANG</t>
  </si>
  <si>
    <t>STIE INDONESIA MALANG</t>
  </si>
  <si>
    <t>Malang, 15 Juli 1993</t>
  </si>
  <si>
    <t>Malang, 17 September 2003</t>
  </si>
  <si>
    <t>IKIP PGRI MALANG</t>
  </si>
  <si>
    <t>Malang, 19 April 1999</t>
  </si>
  <si>
    <t>Malang, 5 September 1997</t>
  </si>
  <si>
    <t>Malang, 22 Februari 1999</t>
  </si>
  <si>
    <t>Malang, 13 Februari 1992</t>
  </si>
  <si>
    <t>IAIN SUNAN AMPEL</t>
  </si>
  <si>
    <t>Surabaya, 16 Juni 1992</t>
  </si>
  <si>
    <t>Lumajang, 4 November 1998</t>
  </si>
  <si>
    <t>IKIP PGRI LUMAJANG</t>
  </si>
  <si>
    <t>IKIP NEGERI MALANG</t>
  </si>
  <si>
    <t>Pendidikan Olahraga dan Kesehatan</t>
  </si>
  <si>
    <t>Malang, 2 Agustus 1996</t>
  </si>
  <si>
    <t>Malang, 8 November 1997</t>
  </si>
  <si>
    <t>UNIV. MUHAMMADIYAH MALANG</t>
  </si>
  <si>
    <t>Malang, 8 Februari 1996</t>
  </si>
  <si>
    <t>Lamongan, 6 Maret 2012</t>
  </si>
  <si>
    <t>UNIV. ISLAM LAMONGAN</t>
  </si>
  <si>
    <t>Magister Ilmu Agama Islam</t>
  </si>
  <si>
    <t>ISI YOGYAKARTA</t>
  </si>
  <si>
    <t>Yogyakarta, 9 Maret 2002</t>
  </si>
  <si>
    <t>Malang, 23 Agustus 1999</t>
  </si>
  <si>
    <t>Malang, 25 Agustus 2011</t>
  </si>
  <si>
    <t>UNIV. ISLAM MALANG</t>
  </si>
  <si>
    <t>Malang, 15 September 2004</t>
  </si>
  <si>
    <t>Surabaya, 21 Agustus 2003</t>
  </si>
  <si>
    <t>ITS NOPEMBER</t>
  </si>
  <si>
    <t>UNIV. JEMBER</t>
  </si>
  <si>
    <t>Jember, 21 Maret 2009</t>
  </si>
  <si>
    <t>Surabaya, 4 Agustus 2011</t>
  </si>
  <si>
    <t>Malang, 22 April 2002</t>
  </si>
  <si>
    <t>SMEA YP IPPI JAKARTA</t>
  </si>
  <si>
    <t>Jakarta, 10 Mei 1980</t>
  </si>
  <si>
    <t>Bandung, 20 Maret 1993</t>
  </si>
  <si>
    <t>AKEDEMI AKUNTANSI BANDUNG</t>
  </si>
  <si>
    <t>Malang, 9 Februari 2002</t>
  </si>
  <si>
    <t>Malang, 8 September 2000</t>
  </si>
  <si>
    <t>UNIV. WIDYA GAMA</t>
  </si>
  <si>
    <t>Malang, 3 November 2001</t>
  </si>
  <si>
    <t>Malang, 25 Agustus 2003</t>
  </si>
  <si>
    <t>Malang, 20 Agustus 2004</t>
  </si>
  <si>
    <t>Jember, 19 Februari 2005</t>
  </si>
  <si>
    <t>Malang, 7 Mei 2005</t>
  </si>
  <si>
    <t>Jember, 25 Februari 2005</t>
  </si>
  <si>
    <t>Malang, 11 Desember 2004</t>
  </si>
  <si>
    <t>UNIV. BRAWIJAYA</t>
  </si>
  <si>
    <t>Malang, 8 Mei 2004</t>
  </si>
  <si>
    <t>Malang, 25 Agustus 2005</t>
  </si>
  <si>
    <t>UNIV. DARUL'ULUM</t>
  </si>
  <si>
    <t>Jombang, 3 Maret 2009</t>
  </si>
  <si>
    <t>Malang, 26 November 2005</t>
  </si>
  <si>
    <t>Malang, 27 Juli 2005</t>
  </si>
  <si>
    <t>UNIV. KATOLIK WIDYA KARYA MALANG</t>
  </si>
  <si>
    <t>Malang, 9 September 1998</t>
  </si>
  <si>
    <t>Jember, 22 Januari 2007</t>
  </si>
  <si>
    <t>UNIV. AIRLANGGA</t>
  </si>
  <si>
    <t>Surabaya, 2 Januari 2004</t>
  </si>
  <si>
    <t>Malang, 3 Agustus 1999</t>
  </si>
  <si>
    <t>Malang, 16 Februari 2005</t>
  </si>
  <si>
    <t>STK WILWATIKTA SURABAYA</t>
  </si>
  <si>
    <t>Surabaya, 9 Mei 2011</t>
  </si>
  <si>
    <t>Malang, 15 Mei 2010</t>
  </si>
  <si>
    <t>Malang, 7 Agustus 2007</t>
  </si>
  <si>
    <t>Jember, 20 Maret 2010</t>
  </si>
  <si>
    <t>Malang, 5 Agustus 2010</t>
  </si>
  <si>
    <t>IKIP BUDI UTOMO MALANG</t>
  </si>
  <si>
    <t>Malang, 11 September 2008</t>
  </si>
  <si>
    <t>Malang, 11 September 2009</t>
  </si>
  <si>
    <t>Malang, 15 Februari 2008</t>
  </si>
  <si>
    <t>Malang, 25 Agustus 2006</t>
  </si>
  <si>
    <t>Malang, 16 Februari 2009</t>
  </si>
  <si>
    <t>Jember, 14 Desember 2007</t>
  </si>
  <si>
    <t>IKIP PGRI JEMBER</t>
  </si>
  <si>
    <t xml:space="preserve">Malang, </t>
  </si>
  <si>
    <t>STIKI</t>
  </si>
  <si>
    <t>Malang, 16 Desember 2006</t>
  </si>
  <si>
    <t>Malang, 19 Agustus 2007</t>
  </si>
  <si>
    <t>ISTP MALANG</t>
  </si>
  <si>
    <t>Malang, 8 September 2010</t>
  </si>
  <si>
    <t>UNTAG</t>
  </si>
  <si>
    <t>Surabaya, 9 Desember 1998</t>
  </si>
  <si>
    <t>Malang, 12 Agustus 1992</t>
  </si>
  <si>
    <t>UNIV. NEGERI YOGYAKARTA</t>
  </si>
  <si>
    <t>Yogyakarta, 1 Februari 2011</t>
  </si>
  <si>
    <t>Malang, 24 Juni 2011</t>
  </si>
  <si>
    <t>UNIV. GAJAYANA MALANG</t>
  </si>
  <si>
    <t>Malang, 18 Juli 2011</t>
  </si>
  <si>
    <t>Malang, 12 Februari 2010</t>
  </si>
  <si>
    <t>Jember, 17 januari 2012</t>
  </si>
  <si>
    <t>Malang, 31 Mei 2011</t>
  </si>
  <si>
    <t>STMIK ASIA MALANG</t>
  </si>
  <si>
    <t>Malang, 17 September 2011</t>
  </si>
  <si>
    <t>Malang, 27 Januari 2011</t>
  </si>
  <si>
    <t>Malang, 15 Oktober 2011</t>
  </si>
  <si>
    <t>UIN MAULANA MALIK IBRAHIM MALANG</t>
  </si>
  <si>
    <t>Jember, 16 Juli 1997</t>
  </si>
  <si>
    <t>Malang, 26 Juni 2012</t>
  </si>
  <si>
    <t>K3 TF</t>
  </si>
  <si>
    <t>WMM</t>
  </si>
  <si>
    <t>Waka Sarpas</t>
  </si>
  <si>
    <t>K3 TGB</t>
  </si>
  <si>
    <t>Ka. TU</t>
  </si>
  <si>
    <t>Waka Humas</t>
  </si>
  <si>
    <t>K3 TKR</t>
  </si>
  <si>
    <t>Waka Kesiswaan</t>
  </si>
  <si>
    <t>Waka Kurikulum</t>
  </si>
  <si>
    <t>K3 KK</t>
  </si>
  <si>
    <t>K3 PM</t>
  </si>
  <si>
    <t>K3 MM</t>
  </si>
  <si>
    <t>K3 RPL</t>
  </si>
  <si>
    <t>K3 AK</t>
  </si>
  <si>
    <t>K3 TKJ</t>
  </si>
  <si>
    <t>STATUS</t>
  </si>
  <si>
    <t xml:space="preserve"> INDUK</t>
  </si>
  <si>
    <t>SMK YP 17 LUMAJANG</t>
  </si>
  <si>
    <t>BUKAN INDUK</t>
  </si>
  <si>
    <t>NOMOR PESETA</t>
  </si>
  <si>
    <t>07052131800631</t>
  </si>
  <si>
    <t>07052140000636</t>
  </si>
  <si>
    <t>07052131800629</t>
  </si>
  <si>
    <t>07052140000638</t>
  </si>
  <si>
    <t>08052141010786</t>
  </si>
  <si>
    <t>09052133110659</t>
  </si>
  <si>
    <t>09052133110675</t>
  </si>
  <si>
    <t>09052133110681</t>
  </si>
  <si>
    <t>10052161610873</t>
  </si>
  <si>
    <t>10052161610878</t>
  </si>
  <si>
    <t>10052181010876</t>
  </si>
  <si>
    <t>10052154010868</t>
  </si>
  <si>
    <t>10052158610851</t>
  </si>
  <si>
    <t>10052115410862</t>
  </si>
  <si>
    <t>10052122010857</t>
  </si>
  <si>
    <t>10052161610867</t>
  </si>
  <si>
    <t xml:space="preserve">POLA TAHUN </t>
  </si>
  <si>
    <t>PLPG 2009</t>
  </si>
  <si>
    <t>PLPG 2010</t>
  </si>
  <si>
    <t>PLPG 2007</t>
  </si>
  <si>
    <t>PLPG 2009 (KEMENAG)</t>
  </si>
  <si>
    <t>Pendidikan Jasmani, Kesehatan dan Rekreasi</t>
  </si>
  <si>
    <t>Malang, 16 Agustus 2001</t>
  </si>
  <si>
    <t>USIA</t>
  </si>
  <si>
    <t>20-29</t>
  </si>
  <si>
    <t>30-39</t>
  </si>
  <si>
    <t>40-49</t>
  </si>
  <si>
    <t>50-59</t>
  </si>
  <si>
    <t>p</t>
  </si>
  <si>
    <t>l</t>
  </si>
  <si>
    <t>&lt;5</t>
  </si>
  <si>
    <t>5-9</t>
  </si>
  <si>
    <t>10-14</t>
  </si>
  <si>
    <t>15-19</t>
  </si>
  <si>
    <t>20-24</t>
  </si>
  <si>
    <t>&gt;24</t>
  </si>
  <si>
    <t>Drs. H. Malikan, M.Pd</t>
  </si>
  <si>
    <t>Hj. Sri Hartatik, M.Pd</t>
  </si>
  <si>
    <t>Rina Kusuma, A.Md</t>
  </si>
  <si>
    <t>Vina Novita Ayu Agus Tyandari, S.Pd</t>
  </si>
  <si>
    <t>Ronnal Robby Firmansyah, S.Kom</t>
  </si>
  <si>
    <t>Siti Faridah, S.Pd</t>
  </si>
  <si>
    <t>Website: hhtp//www.smkpasirian-lmj.sch.id E-mail: Info@smkpasirianlmj.sch.id</t>
  </si>
  <si>
    <t>730 006 390</t>
  </si>
  <si>
    <t>5946761663200012</t>
  </si>
  <si>
    <t>Tatok Subagiyo</t>
  </si>
  <si>
    <t>Ds. Suko I Rt 04 Rw 01, Sumbersuko-Lumajang</t>
  </si>
  <si>
    <t>Berhenti</t>
  </si>
  <si>
    <t>Produktif Teknik Kendaraan Ringan</t>
  </si>
  <si>
    <t>Produktif dan Mulok Teknik Komputer Jaringan</t>
  </si>
  <si>
    <t>Produktif dan Mulok Pemasaran</t>
  </si>
  <si>
    <t>131 758 905</t>
  </si>
  <si>
    <t>Dwi Purwati, S.Pd</t>
  </si>
  <si>
    <t>13-09-2012</t>
  </si>
  <si>
    <t>09052130010131</t>
  </si>
  <si>
    <t>09052130010132</t>
  </si>
  <si>
    <t>NOMOR SERTIFIKASI  PENDIDIK</t>
  </si>
  <si>
    <t>160933101070</t>
  </si>
  <si>
    <t>150841000804</t>
  </si>
  <si>
    <t>160933103889</t>
  </si>
  <si>
    <t>160933103894</t>
  </si>
  <si>
    <t>161061605492</t>
  </si>
  <si>
    <t>161061605493</t>
  </si>
  <si>
    <t>161081004331</t>
  </si>
  <si>
    <t>150731810169</t>
  </si>
  <si>
    <t>150740010171</t>
  </si>
  <si>
    <t>150731810168</t>
  </si>
  <si>
    <t>161054005850</t>
  </si>
  <si>
    <t>161058605489</t>
  </si>
  <si>
    <t>Un.3.1.PP.01.1/0005078/2009</t>
  </si>
  <si>
    <t>161015405829</t>
  </si>
  <si>
    <t>161022005116</t>
  </si>
  <si>
    <t>161061605491</t>
  </si>
  <si>
    <t>150740010172</t>
  </si>
  <si>
    <t>Un.3.1/PP.01.1/0005079/2009</t>
  </si>
  <si>
    <t xml:space="preserve">KEWIRAUSAHAAN </t>
  </si>
  <si>
    <t>PERABOT KAYU</t>
  </si>
  <si>
    <t>TEKNIK FURNITURE</t>
  </si>
  <si>
    <t>BIMBINGAN &amp; KONSELING (KONSELOR)</t>
  </si>
  <si>
    <t>MATEMATIKA</t>
  </si>
  <si>
    <t>TEKNIK BANGUNAN UMUM (SIPIL)</t>
  </si>
  <si>
    <t>AKUNTANSI</t>
  </si>
  <si>
    <t>TEKNIK KENDARAAN RINGAN</t>
  </si>
  <si>
    <t>AGAMA ISLAM</t>
  </si>
  <si>
    <t>KEWARGANEGARAAN (PKN)</t>
  </si>
  <si>
    <t>PENDIDIKAN JASMANI DAN KESEHATAN</t>
  </si>
  <si>
    <t>Nurul Hikmahsari, S.Si</t>
  </si>
  <si>
    <t>PORTOFOLIO 2009</t>
  </si>
  <si>
    <t>PORTOFOLIO 2008</t>
  </si>
  <si>
    <t>101285442008</t>
  </si>
  <si>
    <t>091387397010</t>
  </si>
  <si>
    <t>073726063001</t>
  </si>
  <si>
    <t>101886917014</t>
  </si>
  <si>
    <t>101838437011</t>
  </si>
  <si>
    <t>091540842014</t>
  </si>
  <si>
    <t>101335402031</t>
  </si>
  <si>
    <t>102637947005</t>
  </si>
  <si>
    <t>091437457007</t>
  </si>
  <si>
    <t>091689907008</t>
  </si>
  <si>
    <t>091687412014</t>
  </si>
  <si>
    <t>101535867019</t>
  </si>
  <si>
    <t>085435054011</t>
  </si>
  <si>
    <t>101790917014</t>
  </si>
  <si>
    <t>073830057010</t>
  </si>
  <si>
    <t>102087927009</t>
  </si>
  <si>
    <t>081559546196</t>
  </si>
  <si>
    <t>081615339628</t>
  </si>
  <si>
    <t>081559527801</t>
  </si>
  <si>
    <t>085746100313</t>
  </si>
  <si>
    <t>087857066699</t>
  </si>
  <si>
    <t>085649323894</t>
  </si>
  <si>
    <t>085236017489</t>
  </si>
  <si>
    <t>085656492727</t>
  </si>
  <si>
    <t>08123471083</t>
  </si>
  <si>
    <t>085730595678</t>
  </si>
  <si>
    <t>085649204267</t>
  </si>
  <si>
    <t>Agus Hadichotmarno, M.M.</t>
  </si>
  <si>
    <t>081515154315</t>
  </si>
  <si>
    <t>085746579712</t>
  </si>
  <si>
    <t>SMK AL-MALIKI LUMAJANG</t>
  </si>
  <si>
    <t>UNIV. WISNUWARDHANA MALANG</t>
  </si>
  <si>
    <t>Malang, 16 Juli 2012</t>
  </si>
  <si>
    <t>085258888789</t>
  </si>
  <si>
    <t>08113532230</t>
  </si>
  <si>
    <t>081330749289</t>
  </si>
  <si>
    <t>085258675954</t>
  </si>
  <si>
    <t>Dusun Kebonan RT 001 RW 002 Pasirian, Lumajang</t>
  </si>
  <si>
    <t>085859515674</t>
  </si>
  <si>
    <t>KETERANGAN</t>
  </si>
  <si>
    <t>Mengundurkan diri : 10-09-2012</t>
  </si>
  <si>
    <t>Arif Yahya</t>
  </si>
  <si>
    <t>30</t>
  </si>
  <si>
    <t>POLITEKNIK POS INDONESIA</t>
  </si>
  <si>
    <t>Nicolaus Edy Sukmono, S.T</t>
  </si>
  <si>
    <t>15-10-2012</t>
  </si>
  <si>
    <t>17-07-2012</t>
  </si>
  <si>
    <t>11/07/2011</t>
  </si>
  <si>
    <t>Yogyakarta, 01 Aguatus 1986</t>
  </si>
  <si>
    <t>Malang, 29 November 2010</t>
  </si>
  <si>
    <t>1554752653200012</t>
  </si>
  <si>
    <t>Ir. Hari Handayanto, M.M.</t>
  </si>
  <si>
    <t>01-10-2012</t>
  </si>
  <si>
    <t>Muchammad Zainul Afandi, S.Pd, M.Si</t>
  </si>
  <si>
    <t>7333749652200023</t>
  </si>
  <si>
    <t>Jember, 31 Juli 2009</t>
  </si>
  <si>
    <t>TEMPAT</t>
  </si>
  <si>
    <t>Universitas Jember</t>
  </si>
  <si>
    <t>Malang, 9 Desember 2008</t>
  </si>
  <si>
    <t>Universitas Negeri Malang</t>
  </si>
  <si>
    <t>Jember, 15 November 2009</t>
  </si>
  <si>
    <t>Jember, 17 September 2010</t>
  </si>
  <si>
    <t>Malang, 28 Desember 2007</t>
  </si>
  <si>
    <t>Malang, 15 Desember 2009</t>
  </si>
  <si>
    <t>Universitas Islam Negeri Maulana Malik Ibrahim Malang</t>
  </si>
  <si>
    <t>01-07-2003</t>
  </si>
  <si>
    <t>01-03-2003</t>
  </si>
  <si>
    <t>01-08-2003</t>
  </si>
  <si>
    <t>Pendidikan Kewarganegaraan</t>
  </si>
  <si>
    <t>085859824730</t>
  </si>
  <si>
    <t>085791233912</t>
  </si>
  <si>
    <t>085655958828</t>
  </si>
  <si>
    <t>085852574243</t>
  </si>
  <si>
    <t>08887158382</t>
  </si>
  <si>
    <t>08124921471</t>
  </si>
  <si>
    <t>085655955695</t>
  </si>
  <si>
    <t>085259787166</t>
  </si>
  <si>
    <t>085649232837</t>
  </si>
  <si>
    <t>082142104210</t>
  </si>
  <si>
    <t>081216089089</t>
  </si>
  <si>
    <t>085746079494</t>
  </si>
  <si>
    <t>08155524855</t>
  </si>
  <si>
    <t>08563680460</t>
  </si>
  <si>
    <t>085331554566</t>
  </si>
  <si>
    <t>085745558488</t>
  </si>
  <si>
    <t>082330220152</t>
  </si>
  <si>
    <t>085730689092</t>
  </si>
  <si>
    <t>081217097425</t>
  </si>
  <si>
    <t>MAPEL</t>
  </si>
  <si>
    <t>NAMA GURU</t>
  </si>
  <si>
    <t>Pendidikan Kewarganegaraan dan Sejarah</t>
  </si>
  <si>
    <t>Pendidikan Jasmani &amp; Olah Raga</t>
  </si>
  <si>
    <t>Seni &amp; Budaya</t>
  </si>
  <si>
    <t>BP/ BK</t>
  </si>
  <si>
    <t>Prod. Perabot Kayu</t>
  </si>
  <si>
    <t>Prod. Kria Kayu</t>
  </si>
  <si>
    <t>Prod. Penjualan</t>
  </si>
  <si>
    <t>Prod. Multimedia</t>
  </si>
  <si>
    <t>Prod. RPL</t>
  </si>
  <si>
    <t>Prod. TKJ</t>
  </si>
  <si>
    <t>Prod. Akuntansi</t>
  </si>
  <si>
    <t>Prod. Tek. Mekanik Otomotif</t>
  </si>
  <si>
    <t>Prod. Tek. Gambar Bangunan</t>
  </si>
  <si>
    <t>Koordinator BK</t>
  </si>
  <si>
    <t>LATIHAN JABATAN</t>
  </si>
  <si>
    <t>Th.Bl</t>
  </si>
  <si>
    <t>Jml Jam</t>
  </si>
  <si>
    <t>Diklat Prajab III</t>
  </si>
  <si>
    <t xml:space="preserve">2 s.d 15 Oktober 2005 </t>
  </si>
  <si>
    <t>Diklat Prajab II</t>
  </si>
  <si>
    <t>10 s.d 25 Agustus 2011</t>
  </si>
  <si>
    <t>1 s.d 16 Agustus 2011</t>
  </si>
  <si>
    <t>4 s.d 24 Agustus 2010</t>
  </si>
  <si>
    <t>3 s.d 23 Agustus 2010</t>
  </si>
  <si>
    <t>18 Agustus s.d 7 September 2009</t>
  </si>
  <si>
    <t>7 s.d 17 Desember 2005</t>
  </si>
  <si>
    <t>20 Mei s.d 2 Juni 2007</t>
  </si>
  <si>
    <t>9 s.d 29 November 2011</t>
  </si>
  <si>
    <t>16 Juni s.d 6 Juli 2010</t>
  </si>
  <si>
    <t>Magister Pendidikan Agama Islam</t>
  </si>
  <si>
    <t>Surabaya, 05 Oktober 2012</t>
  </si>
  <si>
    <t>IAIN SUNAN AMPEL SURABAYA</t>
  </si>
  <si>
    <t>085649125426</t>
  </si>
  <si>
    <t>081615076073</t>
  </si>
  <si>
    <t>081334549236</t>
  </si>
  <si>
    <t>081334488994</t>
  </si>
  <si>
    <t>085649577279</t>
  </si>
  <si>
    <t>7 s.d 20 Agustus 2005</t>
  </si>
  <si>
    <t>085749852834</t>
  </si>
  <si>
    <t>085236779881</t>
  </si>
  <si>
    <t>081555789311</t>
  </si>
  <si>
    <t>NOMOR KTP</t>
  </si>
  <si>
    <t>3508061206560004</t>
  </si>
  <si>
    <t>3508102212620002</t>
  </si>
  <si>
    <t>3508090503660001</t>
  </si>
  <si>
    <t>3508045009680001</t>
  </si>
  <si>
    <t>3508055304700003</t>
  </si>
  <si>
    <t>3508106807760004</t>
  </si>
  <si>
    <t>3508241017500000</t>
  </si>
  <si>
    <t>3508044503710002</t>
  </si>
  <si>
    <t>3508030607650006</t>
  </si>
  <si>
    <t>3508035508700001</t>
  </si>
  <si>
    <t>TUMIYEM</t>
  </si>
  <si>
    <t>NAMA IBU</t>
  </si>
  <si>
    <t>350815420660004</t>
  </si>
  <si>
    <t>SUPATMINAH</t>
  </si>
  <si>
    <t>3508050102670007</t>
  </si>
  <si>
    <t>SUNI'AH</t>
  </si>
  <si>
    <t>3508046709670001</t>
  </si>
  <si>
    <t>SOEDIANAH</t>
  </si>
  <si>
    <t>3508104712710001</t>
  </si>
  <si>
    <t>HJ.SITI CHALIMAH</t>
  </si>
  <si>
    <t>3508041706720006</t>
  </si>
  <si>
    <t>SUMIYATI</t>
  </si>
  <si>
    <t>3508031704710004</t>
  </si>
  <si>
    <t>MAISAROH</t>
  </si>
  <si>
    <t>3508211211700001</t>
  </si>
  <si>
    <t>DEMIKEM</t>
  </si>
  <si>
    <t>3508102603720005</t>
  </si>
  <si>
    <t>WA NGKOLA</t>
  </si>
  <si>
    <t>3508105704770004</t>
  </si>
  <si>
    <t>3508042906740002</t>
  </si>
  <si>
    <t>ENDANG SUPRAPTI</t>
  </si>
  <si>
    <t>3508032202760008</t>
  </si>
  <si>
    <t>SUMI'AH</t>
  </si>
  <si>
    <t>Drs. H. Sujadi</t>
  </si>
  <si>
    <t>Dra. Hj. Murtiningsih</t>
  </si>
  <si>
    <t>Bayu Priyambodo, S.Pd</t>
  </si>
  <si>
    <t>Malang, 09 Juli 2012</t>
  </si>
  <si>
    <t>Dusun Kraton RT 01 RW 03, Kec. Yosowilangun Kab. Lumajang</t>
  </si>
  <si>
    <t>085 258 828 082</t>
  </si>
  <si>
    <t xml:space="preserve">Manggalih Egas Fajarwanto, S.Pd </t>
  </si>
  <si>
    <t>Jl. Kenongo No.02 Rt 004 Rw 009, Pasirian</t>
  </si>
  <si>
    <t>14-01-2013</t>
  </si>
  <si>
    <t>074731062001</t>
  </si>
  <si>
    <t>12052109710927</t>
  </si>
  <si>
    <t>1161209704644</t>
  </si>
  <si>
    <t>PLPG 2012</t>
  </si>
  <si>
    <t>Jember, 08 Agustus 2012</t>
  </si>
  <si>
    <t>085738101690</t>
  </si>
  <si>
    <t>JL. PISANG MAS NO. 37, Lumajang</t>
  </si>
  <si>
    <t>Hj. Sudariyaningsih, S.Pd, M.Pd</t>
  </si>
  <si>
    <t>Nurul Huda</t>
  </si>
  <si>
    <t>01-03-2013</t>
  </si>
  <si>
    <r>
      <rPr>
        <b/>
        <sz val="12"/>
        <rFont val="Times New Roman"/>
        <family val="1"/>
      </rPr>
      <t>IPA</t>
    </r>
    <r>
      <rPr>
        <sz val="12"/>
        <rFont val="Times New Roman"/>
        <family val="1"/>
      </rPr>
      <t xml:space="preserve"> dan Produktif KK</t>
    </r>
  </si>
  <si>
    <r>
      <rPr>
        <b/>
        <sz val="12"/>
        <rFont val="Times New Roman"/>
        <family val="1"/>
      </rPr>
      <t>Produktif TF</t>
    </r>
    <r>
      <rPr>
        <sz val="12"/>
        <rFont val="Times New Roman"/>
        <family val="1"/>
      </rPr>
      <t>, TGB</t>
    </r>
  </si>
  <si>
    <r>
      <rPr>
        <b/>
        <sz val="12"/>
        <rFont val="Times New Roman"/>
        <family val="1"/>
      </rPr>
      <t>Produktif TKJ</t>
    </r>
    <r>
      <rPr>
        <sz val="12"/>
        <rFont val="Times New Roman"/>
        <family val="1"/>
      </rPr>
      <t>, BP</t>
    </r>
  </si>
  <si>
    <t>Abdul Khamid, M.Pd.I</t>
  </si>
  <si>
    <t>D3 = 1 (P)</t>
  </si>
  <si>
    <t>S1 = 1 (P)</t>
  </si>
  <si>
    <t>SMP = 2 (L)</t>
  </si>
  <si>
    <t>SD = 3 (L)</t>
  </si>
  <si>
    <t>SMA = 14 (L = 11 , P = 3)</t>
  </si>
  <si>
    <t>Desa Sukosari RT 035 RW 011, Kunir Lumajang</t>
  </si>
  <si>
    <t>085755253640</t>
  </si>
  <si>
    <t>01-06-2013</t>
  </si>
  <si>
    <t>01-04-2013</t>
  </si>
  <si>
    <t>TMT AWAL</t>
  </si>
  <si>
    <t>TANGGAL YANG DIINGINKAN</t>
  </si>
  <si>
    <t>JML HARI USIA</t>
  </si>
  <si>
    <t>JML HARI MASA KERJA</t>
  </si>
  <si>
    <t>510 145 150</t>
  </si>
  <si>
    <t>Endang Aspiah</t>
  </si>
  <si>
    <t>SM. SUMAMI</t>
  </si>
  <si>
    <t>FADILA</t>
  </si>
  <si>
    <t>TUMINAH</t>
  </si>
  <si>
    <t>SUNIK INDRIASWATI</t>
  </si>
  <si>
    <t>SUHARTATIK</t>
  </si>
  <si>
    <t>Suhartini</t>
  </si>
  <si>
    <t>MAIMUNAH</t>
  </si>
  <si>
    <t>FARIDA</t>
  </si>
  <si>
    <t>Nurhasanah</t>
  </si>
  <si>
    <t>INDAH NING TYAS</t>
  </si>
  <si>
    <t>MISTUDA</t>
  </si>
  <si>
    <t>SITI SUNDARI</t>
  </si>
  <si>
    <t>DJUMATIN</t>
  </si>
  <si>
    <t>DJAMIATI</t>
  </si>
  <si>
    <t>ROCHANAH</t>
  </si>
  <si>
    <t>HJ. WIWIK ISMANIATI</t>
  </si>
  <si>
    <t>JAMILAH</t>
  </si>
  <si>
    <t>SITI ROCHIMAH</t>
  </si>
  <si>
    <t>SUTIK ASTININGSIH</t>
  </si>
  <si>
    <t>Mudjianik</t>
  </si>
  <si>
    <t>SUTINAH</t>
  </si>
  <si>
    <t>SUMASTUTI</t>
  </si>
  <si>
    <t>MASKINAH</t>
  </si>
  <si>
    <t>MARLUKY</t>
  </si>
  <si>
    <t>SITI DJUMAESIH</t>
  </si>
  <si>
    <t>Sri Agustiyah</t>
  </si>
  <si>
    <t>INAMAH</t>
  </si>
  <si>
    <t>UMI</t>
  </si>
  <si>
    <t>SULISTINAH</t>
  </si>
  <si>
    <t>NURYATI</t>
  </si>
  <si>
    <t>TRI ANDAYANI</t>
  </si>
  <si>
    <t>SUDARTI</t>
  </si>
  <si>
    <t>MARIANA SANGGRA DEWI</t>
  </si>
  <si>
    <t>NUR FADILAH</t>
  </si>
  <si>
    <t>HINDARNIS</t>
  </si>
  <si>
    <t>LULUK ASMALIYAH</t>
  </si>
  <si>
    <t>SOETATIK</t>
  </si>
  <si>
    <t>Sukendari</t>
  </si>
  <si>
    <t>KASWATI</t>
  </si>
  <si>
    <t>TINI</t>
  </si>
  <si>
    <t>SRI MUTMAINAH</t>
  </si>
  <si>
    <t>ARBAINAH</t>
  </si>
  <si>
    <t>9442749650300042</t>
  </si>
  <si>
    <t xml:space="preserve">PANGKAT </t>
  </si>
  <si>
    <t>BERKALA</t>
  </si>
  <si>
    <t>2 TH Sekali</t>
  </si>
  <si>
    <t>TERAKHIR</t>
  </si>
  <si>
    <t>2,5 TH Sekali</t>
  </si>
  <si>
    <t>01-01-2013</t>
  </si>
  <si>
    <t>01-12-2012</t>
  </si>
  <si>
    <t>01-07-2012</t>
  </si>
  <si>
    <t>NOMOR INDUK KEPENDUDUKAN</t>
  </si>
  <si>
    <t>3509100110710006</t>
  </si>
  <si>
    <t>HJ. AFIYAH</t>
  </si>
  <si>
    <t>3508102505730004</t>
  </si>
  <si>
    <t>KOYIBAH</t>
  </si>
  <si>
    <t>TIDAK ADA</t>
  </si>
  <si>
    <t>DJURIAH</t>
  </si>
  <si>
    <t>3508102202740002</t>
  </si>
  <si>
    <t>3508044306810002</t>
  </si>
  <si>
    <t>MULIYATI</t>
  </si>
  <si>
    <t>3508044308830004</t>
  </si>
  <si>
    <t>SRI BEKTI</t>
  </si>
  <si>
    <t>3508045110830005</t>
  </si>
  <si>
    <t>3508036505830003</t>
  </si>
  <si>
    <t>3508046605850003</t>
  </si>
  <si>
    <t>3508035206820008</t>
  </si>
  <si>
    <t>3508035806820005</t>
  </si>
  <si>
    <t>3508056403840002</t>
  </si>
  <si>
    <t>3508101812780001</t>
  </si>
  <si>
    <t>3508211406830002</t>
  </si>
  <si>
    <t>KHOIRIYAH</t>
  </si>
  <si>
    <t>3508050109820001</t>
  </si>
  <si>
    <t>3508055409830002</t>
  </si>
  <si>
    <t>01-07-2013</t>
  </si>
  <si>
    <t>Tri Hardiansah, S.Kom</t>
  </si>
  <si>
    <t>Dusun Joho RT 005 RW 002, Pasirian</t>
  </si>
  <si>
    <t>Jl. Kyai Ilyas 138, Lumajang</t>
  </si>
  <si>
    <t>Jl. PB Sudirman No 13 Tempeh tengah, Lumajang</t>
  </si>
  <si>
    <t>Mengajar Mata Diklat Produktif Akuntansi</t>
  </si>
  <si>
    <t>Mengajar Mata Diklat Produktif dan Mulok Multimedia</t>
  </si>
  <si>
    <t>Mengajar Mata Diklat Bahasa Inggris dan KKPI</t>
  </si>
  <si>
    <t>Mengajar Mata Diklat BK dan Produktif Pemasaran</t>
  </si>
  <si>
    <t>Pendidikan Seni Rupa</t>
  </si>
  <si>
    <t>Pendidikan Teknik Otomotif</t>
  </si>
  <si>
    <t>Bahasa, Sastra Indonesia dan Daerah</t>
  </si>
  <si>
    <t>Ika Tri Diyanti, S.Pd</t>
  </si>
  <si>
    <t>29</t>
  </si>
  <si>
    <t>Jember, 19 November 2011</t>
  </si>
  <si>
    <t>Jl. Sumatera 16 Rt 005 Rw 001, Ledok Pasirian</t>
  </si>
  <si>
    <t>081913319339</t>
  </si>
  <si>
    <t>petugas kebersihan</t>
  </si>
  <si>
    <t>administrasi</t>
  </si>
  <si>
    <t>pustakawan</t>
  </si>
  <si>
    <t>toolman</t>
  </si>
  <si>
    <t>satpam / penjaga</t>
  </si>
  <si>
    <t>Firnandy Sutikno, S.Pd</t>
  </si>
  <si>
    <t>Guntur Pratama Rahwana Putra, S.Pd</t>
  </si>
  <si>
    <t>Maharani Maya Laksmi, S.Pd</t>
  </si>
  <si>
    <t>Malang, 21 Juni 2013</t>
  </si>
  <si>
    <t>085649245215</t>
  </si>
  <si>
    <t>Lela Andria Finata, S.Pd</t>
  </si>
  <si>
    <t>Perum Lereng Gunung Tambuh Blok G, no 9. Condro</t>
  </si>
  <si>
    <t>Malang, 25 Januari 2013</t>
  </si>
  <si>
    <t>Malang, 14 Februari 2012</t>
  </si>
  <si>
    <t>Universitas Muhammadiyah Malang</t>
  </si>
  <si>
    <t>JML PER MAPEL</t>
  </si>
  <si>
    <t>Prod. Desain Komunifikasi Visual</t>
  </si>
  <si>
    <t>Sejarah Indonesia</t>
  </si>
  <si>
    <t>PENDIDIKAN</t>
  </si>
  <si>
    <t>S1</t>
  </si>
  <si>
    <t>SERTIFIKASI PROFESI</t>
  </si>
  <si>
    <t>Produktif dan Mulok TGB</t>
  </si>
  <si>
    <t xml:space="preserve">Produktif KK, SB </t>
  </si>
  <si>
    <t>Produktif KK, DKV</t>
  </si>
  <si>
    <t>18, 24</t>
  </si>
  <si>
    <t>24, 2</t>
  </si>
  <si>
    <t>4, 13</t>
  </si>
  <si>
    <t>26, 5</t>
  </si>
  <si>
    <t>28, 2</t>
  </si>
  <si>
    <t>26, 2</t>
  </si>
  <si>
    <t>24, 10</t>
  </si>
  <si>
    <t>16, 10</t>
  </si>
  <si>
    <t>22, 10</t>
  </si>
  <si>
    <t>2, 34</t>
  </si>
  <si>
    <t>29, 6</t>
  </si>
  <si>
    <t>17, 14, 4</t>
  </si>
  <si>
    <t>33, 4</t>
  </si>
  <si>
    <t>22, 14</t>
  </si>
  <si>
    <t>6, 5, 4</t>
  </si>
  <si>
    <t>26, 10</t>
  </si>
  <si>
    <t>13, 14, 2</t>
  </si>
  <si>
    <t>16, 24</t>
  </si>
  <si>
    <t>16, 18</t>
  </si>
  <si>
    <t>24, 8, 2, 6</t>
  </si>
  <si>
    <t>39, 4</t>
  </si>
  <si>
    <t>24, 14</t>
  </si>
  <si>
    <t>26, 4</t>
  </si>
  <si>
    <t>29, 2</t>
  </si>
  <si>
    <t>32, 2</t>
  </si>
  <si>
    <t>2, 31</t>
  </si>
  <si>
    <t>24, 8, 6</t>
  </si>
  <si>
    <t>4, 29, 4</t>
  </si>
  <si>
    <t>10, 16, 7, 6</t>
  </si>
  <si>
    <t>32, 6</t>
  </si>
  <si>
    <t>2, 16, 13</t>
  </si>
  <si>
    <t>2, 20, 7</t>
  </si>
  <si>
    <t>26, 6</t>
  </si>
  <si>
    <t>Nurzaini, S.Pd.I</t>
  </si>
  <si>
    <t>Sekolah Tinggi Ilmu Tarbiyah Muhammadiyah Lumajang</t>
  </si>
  <si>
    <t>TENAGA KEPENDIDIKAN</t>
  </si>
  <si>
    <t>Dip</t>
  </si>
  <si>
    <t>&lt;SLTA</t>
  </si>
  <si>
    <t>Kepala Tata Usaha</t>
  </si>
  <si>
    <t>Tenaga teknis keuangan</t>
  </si>
  <si>
    <t>Tenaga perpustakaan</t>
  </si>
  <si>
    <t>Tenaga laboratorium</t>
  </si>
  <si>
    <t>Tenaga teknis praktek kejuruan</t>
  </si>
  <si>
    <t>Tenaga Kebersihan</t>
  </si>
  <si>
    <t>Satpam</t>
  </si>
  <si>
    <t>Penjaga Malam</t>
  </si>
  <si>
    <t>Tenaga administrasi lainnya :</t>
  </si>
  <si>
    <t>Unit Produksi</t>
  </si>
  <si>
    <t>Kurikulum</t>
  </si>
  <si>
    <t>Kepegawaian</t>
  </si>
  <si>
    <t>Sarpras</t>
  </si>
  <si>
    <t>Kesiswaan Administrasi</t>
  </si>
  <si>
    <t>Kesiswaan Buku Induk</t>
  </si>
  <si>
    <t>Kesiswaan "DATA"</t>
  </si>
  <si>
    <t>TENAGA ADMINISTRASI</t>
  </si>
  <si>
    <t>TENAGA PENDIDIK</t>
  </si>
  <si>
    <t>SMP ISLAM (SMI) LUMAJANG</t>
  </si>
  <si>
    <t>SMA MUHAMADIYAH LUMAJANG</t>
  </si>
  <si>
    <t>MASA KERJA (TH)</t>
  </si>
  <si>
    <t>mengundurkan diri tgl 1 Oktober 2013</t>
  </si>
  <si>
    <t>Mengundurkan diri tgl 31 Juli 2013</t>
  </si>
  <si>
    <t>Guru Bantu</t>
  </si>
  <si>
    <t>DATA TENAGA PENDIDIK DAN KEPENDIDIKAN</t>
  </si>
  <si>
    <t>TAHUN PELAJARAN 2013 - 2014</t>
  </si>
  <si>
    <t>HARI</t>
  </si>
  <si>
    <r>
      <rPr>
        <b/>
        <sz val="12"/>
        <rFont val="Arial Narrow"/>
        <family val="2"/>
      </rPr>
      <t>Produktif TKJ</t>
    </r>
    <r>
      <rPr>
        <sz val="12"/>
        <rFont val="Arial Narrow"/>
        <family val="2"/>
      </rPr>
      <t>, BP</t>
    </r>
  </si>
  <si>
    <r>
      <rPr>
        <b/>
        <sz val="12"/>
        <rFont val="Arial Narrow"/>
        <family val="2"/>
      </rPr>
      <t>Produktif TF</t>
    </r>
    <r>
      <rPr>
        <sz val="12"/>
        <rFont val="Arial Narrow"/>
        <family val="2"/>
      </rPr>
      <t>, TGB</t>
    </r>
  </si>
  <si>
    <r>
      <rPr>
        <b/>
        <sz val="12"/>
        <rFont val="Arial Narrow"/>
        <family val="2"/>
      </rPr>
      <t>IPA</t>
    </r>
    <r>
      <rPr>
        <sz val="12"/>
        <rFont val="Arial Narrow"/>
        <family val="2"/>
      </rPr>
      <t xml:space="preserve"> dan Produktif KK</t>
    </r>
  </si>
  <si>
    <t xml:space="preserve"> Bahasa Indonesia</t>
  </si>
  <si>
    <t xml:space="preserve"> IPA, Produktif dan Mulok Teknik Furniture</t>
  </si>
  <si>
    <t xml:space="preserve"> Bahasa Inggris</t>
  </si>
  <si>
    <t xml:space="preserve"> Produktif Pemasaran dan Akuntansi </t>
  </si>
  <si>
    <t xml:space="preserve"> Produktif Pemasaran, Kewirausahaan</t>
  </si>
  <si>
    <t xml:space="preserve"> Matematika, Produktif dan Mulok Multimedia</t>
  </si>
  <si>
    <t xml:space="preserve"> Bahasa Inggris dan Produktif Pemasaran</t>
  </si>
  <si>
    <t xml:space="preserve"> Kewirausahaan, IPS dan Sejarah Indonesia</t>
  </si>
  <si>
    <t xml:space="preserve"> Matematika dan KKPI</t>
  </si>
  <si>
    <t xml:space="preserve"> Produktif RPL, TKJ dan Mulok MM</t>
  </si>
  <si>
    <t xml:space="preserve"> KKPI dan BK</t>
  </si>
  <si>
    <t xml:space="preserve"> Fisika dan Mulok Akuntansi</t>
  </si>
  <si>
    <t xml:space="preserve"> PKn dan Sejarah Indonesia</t>
  </si>
  <si>
    <t xml:space="preserve"> Produktif Akuntansi</t>
  </si>
  <si>
    <t xml:space="preserve"> Adaptif IPS, Normatif PKn, Mulok dan Produktif Pemasaran </t>
  </si>
  <si>
    <t xml:space="preserve"> Produktif Akuntansi </t>
  </si>
  <si>
    <t xml:space="preserve"> Produktif Pemasaran dan Kewirausahaan</t>
  </si>
  <si>
    <t xml:space="preserve"> Matematika</t>
  </si>
  <si>
    <t xml:space="preserve"> IPA dan Mulok Akuntansi</t>
  </si>
  <si>
    <t xml:space="preserve"> BK dan Kewirausahaan</t>
  </si>
  <si>
    <t xml:space="preserve"> Pedidikan Jasmani, Kesehatan dan Olah Raga</t>
  </si>
  <si>
    <t xml:space="preserve"> Kimia dan IPA</t>
  </si>
  <si>
    <t xml:space="preserve"> Teknik Komputer Jaringan</t>
  </si>
  <si>
    <t xml:space="preserve"> Mulok dan Produktif Teknik Komputer Jaringan</t>
  </si>
  <si>
    <t xml:space="preserve"> BK, Produktif dan Mulok Pemasaran</t>
  </si>
  <si>
    <t xml:space="preserve"> KKPI dan Produktif Multimedia</t>
  </si>
  <si>
    <t xml:space="preserve"> Bahasa Inggris dan KKPI</t>
  </si>
  <si>
    <t xml:space="preserve"> Seni Budaya</t>
  </si>
  <si>
    <t xml:space="preserve"> KKPI, Produktif dan Mulok Rekayasa Perangkat Lunak</t>
  </si>
  <si>
    <t xml:space="preserve"> PKn, Kewirausahaan, Produktif Pemasaran dan IPS</t>
  </si>
  <si>
    <t xml:space="preserve"> BK dan Produktif Pemasaran</t>
  </si>
  <si>
    <t xml:space="preserve"> Produktif Teknik Kendaraan Ringan</t>
  </si>
  <si>
    <t xml:space="preserve"> Pendidikan Agama Islam</t>
  </si>
  <si>
    <t xml:space="preserve"> KKPI, Produktif RPL dan TKJ</t>
  </si>
  <si>
    <t xml:space="preserve"> Bahasa Indonesia dan Mulok Akuntansi</t>
  </si>
  <si>
    <t xml:space="preserve"> Seni Budaya, Produktif DKV dan KK</t>
  </si>
  <si>
    <t xml:space="preserve"> Sejarah Indonesia</t>
  </si>
  <si>
    <t xml:space="preserve"> Produktif Multimedia dan Mulok TKJ</t>
  </si>
  <si>
    <t>senin</t>
  </si>
  <si>
    <t>selasa</t>
  </si>
  <si>
    <t>rabu</t>
  </si>
  <si>
    <t>kamis</t>
  </si>
  <si>
    <t>jumat</t>
  </si>
  <si>
    <t>sabtu</t>
  </si>
  <si>
    <t>3-4(x tkja)</t>
  </si>
  <si>
    <t>1-2(x akb)</t>
  </si>
  <si>
    <t>3-4(x tgb)</t>
  </si>
  <si>
    <t>5-9(xii tfa)</t>
  </si>
  <si>
    <t>3(xii tfa)</t>
  </si>
  <si>
    <t>1-6(xii tfb)</t>
  </si>
  <si>
    <t>7-9(x tfb)</t>
  </si>
  <si>
    <t>1-4(xii tfb)</t>
  </si>
  <si>
    <t>7-9(xi tfb)</t>
  </si>
  <si>
    <t>1-4(xii tfa)</t>
  </si>
  <si>
    <t>3-4(xii aka)</t>
  </si>
  <si>
    <t>8-9(xi tfa)</t>
  </si>
  <si>
    <t>1-2(xii kk)</t>
  </si>
  <si>
    <t>3-4(xii tgb)</t>
  </si>
  <si>
    <t>3-4(xii akc)</t>
  </si>
  <si>
    <t>8-9(xi tfb)</t>
  </si>
  <si>
    <t>8-9(xii tkrb)</t>
  </si>
  <si>
    <t>1-2(xii rpl)</t>
  </si>
  <si>
    <t>3(xii tkjb)</t>
  </si>
  <si>
    <t>1-2(xii tkja)</t>
  </si>
  <si>
    <t>5-6(xi tgb)</t>
  </si>
  <si>
    <t>7-8(x rpl)</t>
  </si>
  <si>
    <t>4-5(x aka)</t>
  </si>
  <si>
    <t>6-7(x tfb)</t>
  </si>
  <si>
    <t>8-9(xii tfb)</t>
  </si>
  <si>
    <t>3-4(xii tkra)</t>
  </si>
  <si>
    <t>5-6(xii pmb)</t>
  </si>
  <si>
    <t>7-8(xi tkrb)</t>
  </si>
  <si>
    <t>3-4(xi rpl)</t>
  </si>
  <si>
    <t>5-6(xii mm)</t>
  </si>
  <si>
    <t>7-8(xii tfa)</t>
  </si>
  <si>
    <t>1-2(xii akb)</t>
  </si>
  <si>
    <t>Drs. T.A. Sayogi, M.Pd</t>
  </si>
  <si>
    <t>1-3(xii tgb)</t>
  </si>
  <si>
    <t>4-6(x tgb)</t>
  </si>
  <si>
    <t>1-3(x tgb)</t>
  </si>
  <si>
    <t>4-9(xi tgb)</t>
  </si>
  <si>
    <t>1-5(xii tgb)</t>
  </si>
  <si>
    <t>6-9(x tgb)</t>
  </si>
  <si>
    <t>7-8(xi tgb)</t>
  </si>
  <si>
    <t>Hj. Sudariyaningsih, M.Pd</t>
  </si>
  <si>
    <t>3-6(xi akb)</t>
  </si>
  <si>
    <t>7-9(xii akc)</t>
  </si>
  <si>
    <t>3-4(xi akc)</t>
  </si>
  <si>
    <t>5-7(xii akc)</t>
  </si>
  <si>
    <t>1-2(xii akc)</t>
  </si>
  <si>
    <t>3-7(xi akb)</t>
  </si>
  <si>
    <t>2-5(xii akc)</t>
  </si>
  <si>
    <t>1-5(xi akb)</t>
  </si>
  <si>
    <t>5-6(xii akb)</t>
  </si>
  <si>
    <t>1-3(xii tfa)</t>
  </si>
  <si>
    <t>1-3(xii tfb)</t>
  </si>
  <si>
    <t>6-7(x tgb)</t>
  </si>
  <si>
    <t>8-9(x tkja)</t>
  </si>
  <si>
    <t>1-2(xi tgb)</t>
  </si>
  <si>
    <t>4-5(x tfa)</t>
  </si>
  <si>
    <t>3-4(xii tfa)</t>
  </si>
  <si>
    <t>1-2(x tkja)</t>
  </si>
  <si>
    <t>3-4(x tfa)</t>
  </si>
  <si>
    <t>5-6(xii tfb)</t>
  </si>
  <si>
    <t>3-4(x dkv)</t>
  </si>
  <si>
    <t>7-9(xii akb)</t>
  </si>
  <si>
    <t>1-2(xi aka)</t>
  </si>
  <si>
    <t>3-5(xii kk)</t>
  </si>
  <si>
    <t>6-7(x dkv)</t>
  </si>
  <si>
    <t>1-2(xi kk)</t>
  </si>
  <si>
    <t>4-5(xi aka)</t>
  </si>
  <si>
    <t>6-7(xii akc)</t>
  </si>
  <si>
    <t>8-9(xii kk)</t>
  </si>
  <si>
    <t>3-4(xii akb)</t>
  </si>
  <si>
    <t>3-4(xi kk)</t>
  </si>
  <si>
    <t>1-4(x tfa)</t>
  </si>
  <si>
    <t>6-9(x tfa)</t>
  </si>
  <si>
    <t>1-4(x tfb)</t>
  </si>
  <si>
    <t>1-9(xii tkja)</t>
  </si>
  <si>
    <t>1-9(xii tkjb)</t>
  </si>
  <si>
    <t>BP</t>
  </si>
  <si>
    <t>7-9(x tfa)</t>
  </si>
  <si>
    <t>1-2(x tfb)</t>
  </si>
  <si>
    <t>1-9(x tfb)</t>
  </si>
  <si>
    <t>1-3(x tfa)</t>
  </si>
  <si>
    <t>6-9(xii tgb)</t>
  </si>
  <si>
    <t>5-7(x tfb)</t>
  </si>
  <si>
    <t>1-2(x tfa)</t>
  </si>
  <si>
    <t>1-4(xi tkrb)</t>
  </si>
  <si>
    <t>5-9(xii tkra)</t>
  </si>
  <si>
    <t>1-4(xi tkra)</t>
  </si>
  <si>
    <t>5(xii tkra)</t>
  </si>
  <si>
    <t>1-6(xii tkrb)</t>
  </si>
  <si>
    <t>1-2(x tkra)</t>
  </si>
  <si>
    <t>3-4(x tkrb)</t>
  </si>
  <si>
    <t>1-3(x tfb)</t>
  </si>
  <si>
    <t>8-9(xii tkja)</t>
  </si>
  <si>
    <t>1-2(xii pmb)</t>
  </si>
  <si>
    <t>5-7(x tfa)</t>
  </si>
  <si>
    <t>5-7(x kk)</t>
  </si>
  <si>
    <t>5-6(xii tfa)</t>
  </si>
  <si>
    <t>7-8(xi mm)</t>
  </si>
  <si>
    <t>1-2(xi rpl)</t>
  </si>
  <si>
    <t>3-4(xii tfb)</t>
  </si>
  <si>
    <t>5-6(xi tkjb)</t>
  </si>
  <si>
    <t>7-8(xii pmc)</t>
  </si>
  <si>
    <t>1-2(xi tfa)</t>
  </si>
  <si>
    <t>1-2(xii tgb)</t>
  </si>
  <si>
    <t>3-4(xii pma)</t>
  </si>
  <si>
    <t>1-2(xii mm)</t>
  </si>
  <si>
    <t>3-4(xi mm)</t>
  </si>
  <si>
    <t>3-4(xii pmb)</t>
  </si>
  <si>
    <t>1-2(xii tfb)</t>
  </si>
  <si>
    <t>1-2(tkrb)</t>
  </si>
  <si>
    <t>1-2(xii tkra)</t>
  </si>
  <si>
    <t>3-4(xii pmc)</t>
  </si>
  <si>
    <t>4-5(xi rpl)</t>
  </si>
  <si>
    <t>6-7(xii pmb)</t>
  </si>
  <si>
    <t>8-9(x dkv)</t>
  </si>
  <si>
    <t>3-4(x tkra)</t>
  </si>
  <si>
    <t>4-5(x tfb)</t>
  </si>
  <si>
    <t>5-6(xi mm)</t>
  </si>
  <si>
    <t>7-8(x tfa)</t>
  </si>
  <si>
    <t>3-4(xii kk)</t>
  </si>
  <si>
    <t>3(xi tfb)</t>
  </si>
  <si>
    <t>3-9(xi tfa)</t>
  </si>
  <si>
    <t>3-6(xii kk)</t>
  </si>
  <si>
    <t>1-6(xi tfb)</t>
  </si>
  <si>
    <t>8-9(xii tkjb)</t>
  </si>
  <si>
    <t>1-2(xi tkrb)</t>
  </si>
  <si>
    <t>4-5(xii tfb)</t>
  </si>
  <si>
    <t>5-6(xi kk)</t>
  </si>
  <si>
    <t>7-9(xii kk)</t>
  </si>
  <si>
    <t>1-2(xi tkra)</t>
  </si>
  <si>
    <t>1-2(xi tfb)</t>
  </si>
  <si>
    <t>3-4(xii tkrb)</t>
  </si>
  <si>
    <t>6-7(xii tkja)</t>
  </si>
  <si>
    <t>4-7(xii tgb)</t>
  </si>
  <si>
    <t>1-3(xi tgb)</t>
  </si>
  <si>
    <t>8-9(xii tgb)</t>
  </si>
  <si>
    <t>4-5(x tgb)</t>
  </si>
  <si>
    <t>7-9(xi tgb)</t>
  </si>
  <si>
    <t>3-6(xi tgb)</t>
  </si>
  <si>
    <t>1-4(x tgb)</t>
  </si>
  <si>
    <t>M.Zainul Afandi, M.Si</t>
  </si>
  <si>
    <t>4-5(xi mm)</t>
  </si>
  <si>
    <t>6-7(xi rpl)</t>
  </si>
  <si>
    <t>5-7(xii tkjb)</t>
  </si>
  <si>
    <t>3-4(xii mm)</t>
  </si>
  <si>
    <t>7-8(x tkrb)</t>
  </si>
  <si>
    <t>1-3(xii mm)</t>
  </si>
  <si>
    <t>4-5(x tkra)</t>
  </si>
  <si>
    <t>1-2(xi mm)</t>
  </si>
  <si>
    <t>3-4(xii tkjb)</t>
  </si>
  <si>
    <t>Bambang Edi S, S.Sn</t>
  </si>
  <si>
    <t>2-6(xii kk)</t>
  </si>
  <si>
    <t>7(xii tfb)</t>
  </si>
  <si>
    <t>1-5(x kk)</t>
  </si>
  <si>
    <t>1-4(xi kk)</t>
  </si>
  <si>
    <t>7(xii tkja)</t>
  </si>
  <si>
    <t>8-9(x kk)</t>
  </si>
  <si>
    <t>5-9(x kk)</t>
  </si>
  <si>
    <t>3-7(xii kk)</t>
  </si>
  <si>
    <t>4-5(xi tfa)</t>
  </si>
  <si>
    <t>6(xi kk)</t>
  </si>
  <si>
    <t>1-2(xii pma)</t>
  </si>
  <si>
    <t>8-9(xii akc)</t>
  </si>
  <si>
    <t>1-3(x tkrb)</t>
  </si>
  <si>
    <t>4-5(xii kk)</t>
  </si>
  <si>
    <t>7-8(xii tkjb)</t>
  </si>
  <si>
    <t>JADWAL MENGAJAR GURU SMKN PASIRIAN</t>
  </si>
  <si>
    <t>5-6(xii aka)</t>
  </si>
  <si>
    <t>7-9(x tkja)</t>
  </si>
  <si>
    <t>1-3(x tkjb)</t>
  </si>
  <si>
    <t>5-6(xi tkra)</t>
  </si>
  <si>
    <t>7-8(xi pmb)</t>
  </si>
  <si>
    <t>8-9(xi tkrb)</t>
  </si>
  <si>
    <t>3-4(xi pma)</t>
  </si>
  <si>
    <t>1-3(x mm)</t>
  </si>
  <si>
    <t>6-8(x dkv)</t>
  </si>
  <si>
    <t>1-4(x dpkk)</t>
  </si>
  <si>
    <t>7-9(xii dpkk)</t>
  </si>
  <si>
    <t>1-4(x kk)</t>
  </si>
  <si>
    <t>7-9(xi kk)</t>
  </si>
  <si>
    <t>3-6(xi kk)</t>
  </si>
  <si>
    <t>1-2(xii tkrb)</t>
  </si>
  <si>
    <t>3-4(xii rpl)</t>
  </si>
  <si>
    <t>1-3(x kk)</t>
  </si>
  <si>
    <t>1-3(x akc)</t>
  </si>
  <si>
    <t>1-3(x pma)</t>
  </si>
  <si>
    <t>1-3(x akb)</t>
  </si>
  <si>
    <t>5-6(x rpl)</t>
  </si>
  <si>
    <t>1-3(xii tkjb)</t>
  </si>
  <si>
    <t>5-6(xi tfb)</t>
  </si>
  <si>
    <t>8-9(xi rpl)</t>
  </si>
  <si>
    <t>4-5(x rpl)</t>
  </si>
  <si>
    <t>7-9(xii tfa)</t>
  </si>
  <si>
    <t>1-2(xi pmb)</t>
  </si>
  <si>
    <t>5-6(xi tfa)</t>
  </si>
  <si>
    <t>8-9(x tgb)</t>
  </si>
  <si>
    <t>1-2(xi tkjb)</t>
  </si>
  <si>
    <t>6-7(xii tfb)</t>
  </si>
  <si>
    <t>5-6(xi rpl)</t>
  </si>
  <si>
    <t>1-2(x tgb)</t>
  </si>
  <si>
    <t>5-6(x tfa)</t>
  </si>
  <si>
    <t>1-2(xii tfa)</t>
  </si>
  <si>
    <t>5-6(xi tkja)</t>
  </si>
  <si>
    <t>6-7(x tkra)</t>
  </si>
  <si>
    <t>3-4(xi tkra)</t>
  </si>
  <si>
    <t>4-5(x tkrb)</t>
  </si>
  <si>
    <t>5-6(xii rpl)</t>
  </si>
  <si>
    <t>7-8(xi tfb)</t>
  </si>
  <si>
    <t>1-2(x tkjb)</t>
  </si>
  <si>
    <t>5-7(xii tkrb)</t>
  </si>
  <si>
    <t>8-9(xi mm)</t>
  </si>
  <si>
    <t>8-9(xi tkja)</t>
  </si>
  <si>
    <t>1-3(xii pmc)</t>
  </si>
  <si>
    <t>4-5(x tkja)</t>
  </si>
  <si>
    <t>8-9(x tkjb)</t>
  </si>
  <si>
    <t>5-6(x tkra)</t>
  </si>
  <si>
    <t>7-8(xi kk)</t>
  </si>
  <si>
    <t>4-6(xi tfb)</t>
  </si>
  <si>
    <t>4-9(xii tfa)</t>
  </si>
  <si>
    <t>3-4(xi tfb)</t>
  </si>
  <si>
    <t>7-9(xii tfb)</t>
  </si>
  <si>
    <t>3-4(xi pmc)</t>
  </si>
  <si>
    <t>5-7(xii tfb)</t>
  </si>
  <si>
    <t>3-6(xi tfa)</t>
  </si>
  <si>
    <t>8-9(x tkra)</t>
  </si>
  <si>
    <t>1-2(x mm)</t>
  </si>
  <si>
    <t>3-4(xi tkrb)</t>
  </si>
  <si>
    <t>8-9(xi tkra)</t>
  </si>
  <si>
    <t>6-7(xii kk)</t>
  </si>
  <si>
    <t>7-8(xii tfb)</t>
  </si>
  <si>
    <t>1-3(xii pma)</t>
  </si>
  <si>
    <t>4-6(xii pmc)</t>
  </si>
  <si>
    <t>5-6(x pma)</t>
  </si>
  <si>
    <t>7-9(xii pmb)</t>
  </si>
  <si>
    <t>5-6(x akc)</t>
  </si>
  <si>
    <t>7(xii pmc)</t>
  </si>
  <si>
    <t>8-9(xi pma)</t>
  </si>
  <si>
    <t>3-4(x akb)</t>
  </si>
  <si>
    <t>1-2(xi pmc)</t>
  </si>
  <si>
    <t>4-6(xii pma)</t>
  </si>
  <si>
    <t>1-2(pma)</t>
  </si>
  <si>
    <t>3-4(x akc)</t>
  </si>
  <si>
    <t>5-6(xi pmb)</t>
  </si>
  <si>
    <t>9(xi pmc)</t>
  </si>
  <si>
    <t>4-6(xi pmc)</t>
  </si>
  <si>
    <t>7-9(xii pmc)</t>
  </si>
  <si>
    <t>11(x pmc)</t>
  </si>
  <si>
    <t>3-5(xii pmc)</t>
  </si>
  <si>
    <t>7(xi pma)</t>
  </si>
  <si>
    <t>8-9(x pma)</t>
  </si>
  <si>
    <t>8-9(xi aka)</t>
  </si>
  <si>
    <t>1-3(xi pmc)</t>
  </si>
  <si>
    <t>4-6(xi pma)</t>
  </si>
  <si>
    <t>7-8(xii pma)</t>
  </si>
  <si>
    <t xml:space="preserve">JUNI </t>
  </si>
  <si>
    <t xml:space="preserve">JULI </t>
  </si>
  <si>
    <t xml:space="preserve">AGUSTUS </t>
  </si>
  <si>
    <t xml:space="preserve">SEPTEMBER </t>
  </si>
  <si>
    <t xml:space="preserve">OKTOBER </t>
  </si>
  <si>
    <t xml:space="preserve">NOPEMBER </t>
  </si>
  <si>
    <t xml:space="preserve">DESEMBER </t>
  </si>
  <si>
    <t xml:space="preserve">JANUARI </t>
  </si>
  <si>
    <t xml:space="preserve">FEBRUARI </t>
  </si>
  <si>
    <t xml:space="preserve">MARET </t>
  </si>
  <si>
    <t xml:space="preserve">APRIL </t>
  </si>
  <si>
    <t xml:space="preserve">MEI </t>
  </si>
  <si>
    <t xml:space="preserve">, </t>
  </si>
  <si>
    <t>Dra. Hj. Murtiningsih, M.Pd</t>
  </si>
  <si>
    <t>Magister Pendidikan Bahasa Indonesia</t>
  </si>
  <si>
    <t>UNIVERSITAS DR. SOETOMO</t>
  </si>
  <si>
    <t>Surabaya, 06 September 2013</t>
  </si>
  <si>
    <t>mengundurkan diri tgl 1 Nopember 2013</t>
  </si>
  <si>
    <t>TENAGA PENDIDIK BERSERTIFIKAT</t>
  </si>
  <si>
    <t xml:space="preserve">LAKI - LAKI </t>
  </si>
  <si>
    <t>PEREMPUAN</t>
  </si>
  <si>
    <t xml:space="preserve">PEGAWAI NEGERI </t>
  </si>
  <si>
    <t>GURU TIDAK TETAP</t>
  </si>
  <si>
    <t>01/07/2012</t>
  </si>
  <si>
    <t>01/03/2013</t>
  </si>
  <si>
    <t>01/07/2013</t>
  </si>
  <si>
    <t>01/04/2008</t>
  </si>
  <si>
    <t>01/10/2010</t>
  </si>
  <si>
    <t>01/10/2011</t>
  </si>
  <si>
    <t>01/04/2013</t>
  </si>
  <si>
    <t>01/03/2012</t>
  </si>
  <si>
    <t>01/10/1997</t>
  </si>
  <si>
    <t>01/10/1998</t>
  </si>
  <si>
    <t>01/12/2012</t>
  </si>
  <si>
    <t>01/04/2011</t>
  </si>
  <si>
    <t>01/10/2012</t>
  </si>
  <si>
    <t>01/01/2013</t>
  </si>
  <si>
    <t>01/01/2010</t>
  </si>
  <si>
    <t>01/03/2009</t>
  </si>
  <si>
    <t>01/01/2012</t>
  </si>
  <si>
    <t>01/08/2013</t>
  </si>
  <si>
    <t>01/06/2013</t>
  </si>
  <si>
    <t>01/04/2012</t>
  </si>
  <si>
    <t>1652758659220002</t>
  </si>
  <si>
    <t>3862764665120002</t>
  </si>
  <si>
    <t>Jl. Laut Bambang No.10 RT 06 RW 01 Pasirian</t>
  </si>
  <si>
    <t>mengundurkan diri tgl 6 JANUARI 2014</t>
  </si>
  <si>
    <t>19621113 199512 2 001</t>
  </si>
  <si>
    <t>G 345982</t>
  </si>
  <si>
    <t>Dra. Sismiyati</t>
  </si>
  <si>
    <t>Solo</t>
  </si>
  <si>
    <t>132 144 022</t>
  </si>
  <si>
    <t>2445740641300013</t>
  </si>
  <si>
    <t>68.518.550.6-625.000</t>
  </si>
  <si>
    <t>JL. ARGOPURO NO 57 , CITRODIWANGSAN LUMAJANG</t>
  </si>
  <si>
    <t>01/12/2013</t>
  </si>
  <si>
    <t>21-01-2014</t>
  </si>
  <si>
    <t>01-12-1995</t>
  </si>
  <si>
    <t>01-09-1997</t>
  </si>
  <si>
    <t>UNIVERSITAS SEBELAS MARET, SURAKARTA</t>
  </si>
  <si>
    <t>Surakarta, 9 Januari 1986</t>
  </si>
  <si>
    <t>INSTITUT SAINS DAN TEKNOLOGI PALAPA MALANG</t>
  </si>
  <si>
    <t>Malang, 31 Agustus 2013</t>
  </si>
  <si>
    <t>Balok Edi Waluyo, S.Pd</t>
  </si>
  <si>
    <t>19670912 200701 1 017</t>
  </si>
  <si>
    <t>1244745648200023</t>
  </si>
  <si>
    <t>Penny Harmunis, S.Pd</t>
  </si>
  <si>
    <t>19621128 198512 2 002</t>
  </si>
  <si>
    <t>9460740641300003</t>
  </si>
  <si>
    <t>Titik Nahriyah, S.Pd</t>
  </si>
  <si>
    <t>Imam Soebekti, S.Pd</t>
  </si>
  <si>
    <t>Ernik Wijayanti, S.Pd</t>
  </si>
  <si>
    <t>8554743644300003</t>
  </si>
  <si>
    <t>9957741642200002</t>
  </si>
  <si>
    <t>5836743646300032</t>
  </si>
  <si>
    <t>1253738642200003</t>
  </si>
  <si>
    <t>Nurul Aini, S.Pd</t>
  </si>
  <si>
    <t>Dra. Munifah</t>
  </si>
  <si>
    <t>19600828 198603 2 012</t>
  </si>
  <si>
    <t>19651222 199203 2 003</t>
  </si>
  <si>
    <t>19711225 199802 2 005</t>
  </si>
  <si>
    <t>19650504 200801 2 008</t>
  </si>
  <si>
    <t>19630625 198903 1 013</t>
  </si>
  <si>
    <t>19600921 200604 1 003</t>
  </si>
  <si>
    <t>1160738640300023</t>
  </si>
  <si>
    <t>0557749651300023</t>
  </si>
  <si>
    <t>Pendidikan Ilmu Pengetahuan Sosial</t>
  </si>
  <si>
    <t>Lumajang, 1 Mei 2000</t>
  </si>
  <si>
    <t>Perum Lereng Gunung Tambuh, Pasirian</t>
  </si>
  <si>
    <t>Perum Asabri Blok L 12 Tempeh Lor, Lumajang</t>
  </si>
  <si>
    <t>Jl. Suwandak 159, Lumajang</t>
  </si>
  <si>
    <t>Ds. Sememu RT 04 RW 02, Pasirian</t>
  </si>
  <si>
    <t>Tempeh Lor, Lumajang</t>
  </si>
  <si>
    <t>Dsn. Sidosari RT 05 RW 11 Karangsari Sukodono, Lumajang</t>
  </si>
  <si>
    <t>Jl. Cut Nyak Dien Rogotrunan, Lumajang</t>
  </si>
  <si>
    <t>Pendidikan PMP dan Kewarganegaraan</t>
  </si>
  <si>
    <t>Suwono, M.Pd</t>
  </si>
  <si>
    <t>Dusun Kedung Pakis RT 006 RW 001, Pasirian</t>
  </si>
  <si>
    <t>Luamjang</t>
  </si>
  <si>
    <t xml:space="preserve"> JUNI </t>
  </si>
  <si>
    <t xml:space="preserve"> OKTOBER </t>
  </si>
  <si>
    <t xml:space="preserve"> FEBRUARI </t>
  </si>
  <si>
    <t xml:space="preserve"> MARET </t>
  </si>
  <si>
    <t xml:space="preserve"> MEI </t>
  </si>
  <si>
    <t xml:space="preserve"> JANUARI </t>
  </si>
  <si>
    <t xml:space="preserve"> DESEMBER </t>
  </si>
  <si>
    <t xml:space="preserve"> JULI </t>
  </si>
  <si>
    <t xml:space="preserve"> SEPTEMBER </t>
  </si>
  <si>
    <t xml:space="preserve"> NOPEMBER </t>
  </si>
  <si>
    <t xml:space="preserve"> APRIL </t>
  </si>
  <si>
    <t>085649252122</t>
  </si>
  <si>
    <t>08563649143</t>
  </si>
  <si>
    <t>081231701414</t>
  </si>
  <si>
    <t>081229815709</t>
  </si>
  <si>
    <t>082313257816</t>
  </si>
  <si>
    <t>085733147354</t>
  </si>
  <si>
    <t>081331440622</t>
  </si>
  <si>
    <t>085258277189</t>
  </si>
  <si>
    <t xml:space="preserve"> AGUSTUS </t>
  </si>
  <si>
    <t xml:space="preserve"> NOVEMBER</t>
  </si>
  <si>
    <t>087857067444</t>
  </si>
  <si>
    <t>NO SK CPNS</t>
  </si>
  <si>
    <t>10160/104.3/09.86/SK</t>
  </si>
  <si>
    <t>2130/104/c/1988/sk</t>
  </si>
  <si>
    <t>41636/A2.III.1/C/87</t>
  </si>
  <si>
    <t>476/I23/C2/88</t>
  </si>
  <si>
    <t>163/118.C.I/KP3/1999</t>
  </si>
  <si>
    <t>24329/104/KP/2001</t>
  </si>
  <si>
    <t>821.13/192/436.45/2002</t>
  </si>
  <si>
    <t>813/50/427.64/2005</t>
  </si>
  <si>
    <t>813/50/429.64/2005</t>
  </si>
  <si>
    <t>813/122/427.64/2006</t>
  </si>
  <si>
    <t>813/12/427.64/2007</t>
  </si>
  <si>
    <t>813/108/427.64/2007</t>
  </si>
  <si>
    <t>813/65/427.61/2008</t>
  </si>
  <si>
    <t>813/45/427.61/2009</t>
  </si>
  <si>
    <t>813/31/427.61/2010</t>
  </si>
  <si>
    <t>NO SK PNS</t>
  </si>
  <si>
    <t>821.12/152/427.61/2011</t>
  </si>
  <si>
    <t>821.12/105/427.61/2010</t>
  </si>
  <si>
    <t>821.12/103/427.61/2009</t>
  </si>
  <si>
    <t>822.12/634/427.61/2009</t>
  </si>
  <si>
    <t>821.12/123/427.61/2008</t>
  </si>
  <si>
    <t>821.12/31/427.61/2008</t>
  </si>
  <si>
    <t>Muhamad Soleh Arifin</t>
  </si>
  <si>
    <t>1994</t>
  </si>
  <si>
    <t>15-02-2014</t>
  </si>
  <si>
    <t>Pemasaran</t>
  </si>
  <si>
    <t>Dsn Rekesan RT 003 RW 007, Bago Pasirian</t>
  </si>
  <si>
    <t>085 708 229 312</t>
  </si>
  <si>
    <t>29038/A2/KP/1997</t>
  </si>
  <si>
    <t>00431/KEP/CU/6516/2004</t>
  </si>
  <si>
    <t>821.12/76/427.64/2006</t>
  </si>
  <si>
    <t>821/119/427.64/2011</t>
  </si>
  <si>
    <t>824.3/1364/042/2004</t>
  </si>
  <si>
    <t>824.4/1112/042/2004</t>
  </si>
  <si>
    <t>131801628006</t>
  </si>
  <si>
    <t>112201199011</t>
  </si>
  <si>
    <t>092340892008</t>
  </si>
  <si>
    <t>092640377010</t>
  </si>
  <si>
    <t>091890377009</t>
  </si>
  <si>
    <t>092638867009</t>
  </si>
  <si>
    <t>68.518.557.1-625.000</t>
  </si>
  <si>
    <t>68.518.533.2-625.000</t>
  </si>
  <si>
    <t>68.518.496.2-625.000</t>
  </si>
  <si>
    <t>68.518.553.0-625.000</t>
  </si>
  <si>
    <t>68.518.548.0-625.000</t>
  </si>
  <si>
    <t>69.784.217.7-625.000</t>
  </si>
  <si>
    <t>69.098.307.7-625.000</t>
  </si>
  <si>
    <t>1161302001085</t>
  </si>
  <si>
    <t>160915403848</t>
  </si>
  <si>
    <t>1161122003280</t>
  </si>
  <si>
    <t>160954003872</t>
  </si>
  <si>
    <t>160918703870</t>
  </si>
  <si>
    <t>160915403845</t>
  </si>
  <si>
    <t>1161318003974</t>
  </si>
  <si>
    <t>161015404320</t>
  </si>
  <si>
    <t>PENDIDIKAN KEWARGANEGARAAN (PKN)</t>
  </si>
  <si>
    <t>Pendidikan Jasmani dan Kesehatan</t>
  </si>
  <si>
    <t>15 November 2009</t>
  </si>
  <si>
    <t>20 september 2011</t>
  </si>
  <si>
    <t>15 november 2009</t>
  </si>
  <si>
    <t>17 September 2010</t>
  </si>
  <si>
    <t>ZAENAB</t>
  </si>
  <si>
    <t>SHOLIHAH</t>
  </si>
  <si>
    <t>DJAMILAH</t>
  </si>
  <si>
    <t>SITI ROMLAH</t>
  </si>
  <si>
    <t>SURATIN</t>
  </si>
  <si>
    <t>SAJILAH</t>
  </si>
  <si>
    <t>SENITI</t>
  </si>
  <si>
    <t>SHODAKOTIN</t>
  </si>
  <si>
    <t>21/01/2014</t>
  </si>
  <si>
    <t>821/11/427.61/2014</t>
  </si>
  <si>
    <t>STKIP PGRI LUMAJANG</t>
  </si>
  <si>
    <t>Lumajang, 10 Desember 1997</t>
  </si>
  <si>
    <t>20 mei s.d 2 juni 2007</t>
  </si>
  <si>
    <t>58.776.119.8-625.000</t>
  </si>
  <si>
    <t>ARIWATI</t>
  </si>
  <si>
    <t>01/04/2006</t>
  </si>
  <si>
    <t>09052115410592</t>
  </si>
  <si>
    <t>01-12-1985</t>
  </si>
  <si>
    <t>2950/I04.3/09.86/SK</t>
  </si>
  <si>
    <t>01-12-1987</t>
  </si>
  <si>
    <t>13002/I04/C/87/SK</t>
  </si>
  <si>
    <t>09052154010643</t>
  </si>
  <si>
    <t>79281/A2/KP/1995</t>
  </si>
  <si>
    <t>80264/I04.3/KP/1997</t>
  </si>
  <si>
    <t>01-02-1998</t>
  </si>
  <si>
    <t>20864/A2/KP/1998</t>
  </si>
  <si>
    <t>01-04-1999</t>
  </si>
  <si>
    <t>33741/I04.3/KP/1999</t>
  </si>
  <si>
    <t>01-10-2009</t>
  </si>
  <si>
    <t>01/10/2008</t>
  </si>
  <si>
    <t>01/02/2014</t>
  </si>
  <si>
    <t>Malang, 08 Februari 1996</t>
  </si>
  <si>
    <t>4510/I04/C/1992/SK</t>
  </si>
  <si>
    <t>01-03-1992</t>
  </si>
  <si>
    <t>01-08-1993</t>
  </si>
  <si>
    <t>5580/I04/C/1993/SK</t>
  </si>
  <si>
    <t>09052118710639</t>
  </si>
  <si>
    <t>Jakarta, 10 Oktober 2000</t>
  </si>
  <si>
    <t xml:space="preserve">UNIVERSITAS TERBUKA </t>
  </si>
  <si>
    <t>2098/I04/C/1988/SK</t>
  </si>
  <si>
    <t>53603/A2.IV.1/C/86</t>
  </si>
  <si>
    <t>01/03/2014</t>
  </si>
  <si>
    <t>09052115410599</t>
  </si>
  <si>
    <t>13052118010530</t>
  </si>
  <si>
    <t>13052118010734</t>
  </si>
  <si>
    <t>11052122010607</t>
  </si>
  <si>
    <t>10052115410633</t>
  </si>
  <si>
    <t xml:space="preserve">Pengatur Tk.I </t>
  </si>
  <si>
    <t>II d</t>
  </si>
  <si>
    <t>510213220</t>
  </si>
  <si>
    <t>14 s.d 29 Juli 2009</t>
  </si>
  <si>
    <t>Lumajang, 29 Juni 2007</t>
  </si>
  <si>
    <t>23 Maret s.d 12 April 2008</t>
  </si>
  <si>
    <t>Pendidikan Olah Raga</t>
  </si>
  <si>
    <t>Malang, 11 April 1996</t>
  </si>
  <si>
    <t>821.12/123/427.61/2009</t>
  </si>
  <si>
    <t>Malang, 31 Desember 1984</t>
  </si>
  <si>
    <t>Malang, 14 April 2012</t>
  </si>
  <si>
    <t>131861554</t>
  </si>
  <si>
    <t>01-03-1989</t>
  </si>
  <si>
    <t>11650/I04/C/89/SK</t>
  </si>
  <si>
    <t>13052122010232</t>
  </si>
  <si>
    <t>132201192010</t>
  </si>
  <si>
    <t>131561842006</t>
  </si>
  <si>
    <t>13052115610133</t>
  </si>
  <si>
    <t>134641455001</t>
  </si>
  <si>
    <t>13052146410359</t>
  </si>
  <si>
    <t>13052146410440</t>
  </si>
  <si>
    <t>134641962001</t>
  </si>
  <si>
    <t>13052118010455</t>
  </si>
  <si>
    <t>131801647004</t>
  </si>
  <si>
    <t>120971664006</t>
  </si>
  <si>
    <t>102487882015</t>
  </si>
  <si>
    <t>BULAN LAHIR</t>
  </si>
  <si>
    <t>TANGGAL LAHIR</t>
  </si>
  <si>
    <t>Subandi</t>
  </si>
  <si>
    <t>01/04/2000</t>
  </si>
  <si>
    <t>01/07/2008</t>
  </si>
  <si>
    <t>TEMPAT, TANGGAL LAHIR</t>
  </si>
  <si>
    <t>TENAGA PENDIDIK DAN TENAGA KEPENDIDIKAN</t>
  </si>
  <si>
    <t>TP. 2013/2014</t>
  </si>
  <si>
    <t>Kepala SMK Negeri Pasirian</t>
  </si>
  <si>
    <t>Drs. H. MALIKAN, M.Pd</t>
  </si>
  <si>
    <r>
      <rPr>
        <b/>
        <sz val="10"/>
        <rFont val="Times New Roman"/>
        <family val="1"/>
      </rPr>
      <t>24,</t>
    </r>
    <r>
      <rPr>
        <sz val="10"/>
        <rFont val="Times New Roman"/>
        <family val="1"/>
      </rPr>
      <t xml:space="preserve"> 4</t>
    </r>
  </si>
  <si>
    <t>Produktif TKJ, BP</t>
  </si>
  <si>
    <t>Produktif TF, TGB</t>
  </si>
  <si>
    <t>IPA dan Produktif KK</t>
  </si>
  <si>
    <t>Budrasih</t>
  </si>
  <si>
    <t>Brigjen Slamet Riyadi 99 Dahlia No.3. Lumajang</t>
  </si>
  <si>
    <t>1947</t>
  </si>
  <si>
    <t>PGSD</t>
  </si>
  <si>
    <t>01/10/2009</t>
  </si>
  <si>
    <t>Nurul Huda, S.Pd</t>
  </si>
  <si>
    <t>PANGKAT/GOL</t>
  </si>
  <si>
    <t>MATRIK TENAGA PENDIDIK &amp; KEPENDIDIKAN</t>
  </si>
  <si>
    <t>Zainal Eka Himawan</t>
  </si>
  <si>
    <t>M. Zainul Afandi, S.Pd, M.Si</t>
  </si>
  <si>
    <t>Drs. T.A Sayogi, M.Pd</t>
  </si>
  <si>
    <t>Vina Novita Ayu A.T, S.Pd</t>
  </si>
  <si>
    <t>Ronnal Robby F., S.Kom</t>
  </si>
  <si>
    <t>Guntur Pratama R.P, S.Pd</t>
  </si>
  <si>
    <t xml:space="preserve">Manggalih Egas F., S.Pd </t>
  </si>
  <si>
    <t>Ratih Endah W.T., S.Pd</t>
  </si>
  <si>
    <t>Linda Dwi Khurin I., S.Pd</t>
  </si>
  <si>
    <t>Arifkiyanto E., S.Pd</t>
  </si>
  <si>
    <t>Krida Agus S., S.E</t>
  </si>
  <si>
    <t>JK</t>
  </si>
  <si>
    <t>Pasirian, 31 Maret 2014</t>
  </si>
  <si>
    <t>Koordinator Tata Usaha</t>
  </si>
  <si>
    <t>NIP. 19580305 198603 2 008</t>
  </si>
  <si>
    <t>Mengetahui</t>
  </si>
  <si>
    <t>Lumajang, 04 Juni 1954</t>
  </si>
  <si>
    <t>Lamongan, 29 Juni 1995</t>
  </si>
  <si>
    <t>DATA DIKLAT TENAGA PENDIDIK DAN KEPENDIDIKAN</t>
  </si>
  <si>
    <t>MAPEL DIKLAT</t>
  </si>
  <si>
    <t>PENDIDIKAN AGAMA</t>
  </si>
  <si>
    <t>BAHASA INDONESIA</t>
  </si>
  <si>
    <t xml:space="preserve">SENI BUDAYA </t>
  </si>
  <si>
    <t>BAHASA INGGRIS</t>
  </si>
  <si>
    <t>FISIKA</t>
  </si>
  <si>
    <t>KIMIA</t>
  </si>
  <si>
    <t>PRODUKTIF</t>
  </si>
  <si>
    <t>v</t>
  </si>
  <si>
    <t>11 s.d 22 Nopember 2013</t>
  </si>
  <si>
    <t>09 s.d 13 Juli 2013</t>
  </si>
  <si>
    <t>25 Nop s.d 01 Des 2013</t>
  </si>
  <si>
    <t>25 s.d 27 Nop 2013</t>
  </si>
  <si>
    <t>11 s.d 14 Nop 2013</t>
  </si>
  <si>
    <t>09 s.d 11 Okt 2013</t>
  </si>
  <si>
    <t>26 Ags s.d 11 Sep 2013</t>
  </si>
  <si>
    <t>25 s.d 27 Sep 2013</t>
  </si>
  <si>
    <t>26 Agus s.d 11 Sept 2013</t>
  </si>
  <si>
    <t>27 s.d 28 Juni 2013</t>
  </si>
  <si>
    <t>29 Apr s.d 1 mei 2013</t>
  </si>
  <si>
    <t>8 s.d 14 Juli 2013</t>
  </si>
  <si>
    <t>25 s.d 27 Feb 2013</t>
  </si>
  <si>
    <t>18 s.d 20 Feb 2013</t>
  </si>
  <si>
    <t>TUGAS</t>
  </si>
  <si>
    <t>V</t>
  </si>
  <si>
    <t>15 s.d 18 Juli 2013</t>
  </si>
  <si>
    <t>PKN</t>
  </si>
  <si>
    <t>PENJAS</t>
  </si>
  <si>
    <t>KWU</t>
  </si>
  <si>
    <t>BK</t>
  </si>
  <si>
    <t>1x</t>
  </si>
  <si>
    <t>PENGALAMAN</t>
  </si>
  <si>
    <t>1-3 th</t>
  </si>
  <si>
    <t>4-6 th</t>
  </si>
  <si>
    <t>7-9 th</t>
  </si>
  <si>
    <t>MATRIK TENAGA PENDIDIK</t>
  </si>
  <si>
    <t>JUMLAH PELATIHAN / DIKLAT</t>
  </si>
  <si>
    <t>Ratih Endah Wahyuning T., S.Pd</t>
  </si>
  <si>
    <t>Guntur Pratama Rahwana P., S.Pd</t>
  </si>
  <si>
    <t>&gt; 10 th</t>
  </si>
  <si>
    <t>KET.</t>
  </si>
  <si>
    <t>2x</t>
  </si>
  <si>
    <t>3x</t>
  </si>
  <si>
    <t>131801263006</t>
  </si>
  <si>
    <t>57.428.500.3-625.000</t>
  </si>
  <si>
    <t>TENAGA PENDIDIK (GURU)</t>
  </si>
  <si>
    <t>GOLRU</t>
  </si>
  <si>
    <t>01-04-2000</t>
  </si>
  <si>
    <t>SERTIFIKAT GURU</t>
  </si>
  <si>
    <t>NOMOR SERTIFIKAT PENDIDIK</t>
  </si>
  <si>
    <t>01-12-1990</t>
  </si>
  <si>
    <t>TMT GOLONGAN</t>
  </si>
  <si>
    <t>PLPG 2013</t>
  </si>
  <si>
    <t>Universitas Negeri Yogyakarta</t>
  </si>
  <si>
    <t>DESAIN DAN KPRODUKSI KRIA KAYU</t>
  </si>
  <si>
    <t>PLPG 2011</t>
  </si>
  <si>
    <t>Ds. Condro</t>
  </si>
  <si>
    <t>Ds. Tempeh</t>
  </si>
  <si>
    <t>TEMPAT TANGGAL LAHIR</t>
  </si>
  <si>
    <t>JAM MENGAJAR TOTAL</t>
  </si>
  <si>
    <t>I</t>
  </si>
  <si>
    <t>RINCIAN</t>
  </si>
  <si>
    <t>IPA, Produktif dan Mulok Teknik Furniture</t>
  </si>
  <si>
    <t xml:space="preserve">Produktif Pemasaran dan Akuntansi </t>
  </si>
  <si>
    <t>Produktif Pemasaran, Kewirausahaan</t>
  </si>
  <si>
    <t>Matematika, Produktif dan Mulok Multimedia</t>
  </si>
  <si>
    <t>Bahasa Inggris dan Produktif Pemasaran</t>
  </si>
  <si>
    <t>Kewirausahaan, IPS dan Sejarah Indonesia</t>
  </si>
  <si>
    <t>Matematika dan KKPI</t>
  </si>
  <si>
    <t>Produktif RPL, TKJ dan Mulok MM</t>
  </si>
  <si>
    <t>KKPI dan BK</t>
  </si>
  <si>
    <t>Fisika dan Mulok Akuntansi</t>
  </si>
  <si>
    <t>PKn dan Sejarah Indonesia</t>
  </si>
  <si>
    <t xml:space="preserve">Adaptif IPS, Normatif PKn, Mulok dan Produktif Pemasaran </t>
  </si>
  <si>
    <t>Produktif Akuntansi</t>
  </si>
  <si>
    <t xml:space="preserve">Produktif Akuntansi </t>
  </si>
  <si>
    <t>Produktif Pemasaran dan Kewirausahaan</t>
  </si>
  <si>
    <t>IPA dan Mulok Akuntansi</t>
  </si>
  <si>
    <t>BK dan Kewirausahaan</t>
  </si>
  <si>
    <t>Pedidikan Jasmani, Kesehatan dan Olah Raga</t>
  </si>
  <si>
    <t>Kimia dan IPA</t>
  </si>
  <si>
    <t>Teknik Komputer Jaringan</t>
  </si>
  <si>
    <t>Mulok dan Produktif Teknik Komputer Jaringan</t>
  </si>
  <si>
    <t>BK, Produktif dan Mulok Pemasaran</t>
  </si>
  <si>
    <t>KKPI dan Produktif Multimedia</t>
  </si>
  <si>
    <t>Seni Budaya</t>
  </si>
  <si>
    <t>KKPI, Produktif dan Mulok Rekayasa Perangkat Lunak</t>
  </si>
  <si>
    <t>PKn, Kewirausahaan, Produktif Pemasaran dan IPS</t>
  </si>
  <si>
    <t>KKPI, Produktif RPL dan TKJ</t>
  </si>
  <si>
    <t>Bahasa Indonesia dan Mulok Akuntansi</t>
  </si>
  <si>
    <t>Seni Budaya, Produktif DKV dan KK</t>
  </si>
  <si>
    <t>Produktif Multimedia dan Mulok TKJ</t>
  </si>
  <si>
    <t>DATA SERTIFIKASI</t>
  </si>
  <si>
    <t>NAMA DI REKENING</t>
  </si>
  <si>
    <t>NO REKENING</t>
  </si>
  <si>
    <t>BANK</t>
  </si>
  <si>
    <t>CABANG</t>
  </si>
  <si>
    <t>BETY SETYORINI</t>
  </si>
  <si>
    <t>0432076938</t>
  </si>
  <si>
    <t>BPD JATIM</t>
  </si>
  <si>
    <t>LUMAJANG</t>
  </si>
  <si>
    <t>Bank Mandiri</t>
  </si>
  <si>
    <t>MUNIFAH</t>
  </si>
  <si>
    <t>1430010887188</t>
  </si>
  <si>
    <t>SISMIYATI</t>
  </si>
  <si>
    <t>1430010887337</t>
  </si>
  <si>
    <t>CAB UNIT PASIRIAN LUMAJANG</t>
  </si>
  <si>
    <t>MALIKAN</t>
  </si>
  <si>
    <t>143-00-1158003-0</t>
  </si>
  <si>
    <t>ERNIK WIJAYANTI</t>
  </si>
  <si>
    <t>1430010887246</t>
  </si>
  <si>
    <t>BPD Jatim</t>
  </si>
  <si>
    <t>INDAH LESTARI</t>
  </si>
  <si>
    <t>0092381366</t>
  </si>
  <si>
    <t>HARI HANDAYANTO</t>
  </si>
  <si>
    <t>143.00-1088602-4</t>
  </si>
  <si>
    <t>Bank Jatim</t>
  </si>
  <si>
    <t>MUCHAMMAD ZAINUL AFANDI</t>
  </si>
  <si>
    <t>0092804721</t>
  </si>
  <si>
    <t>WINARSIH</t>
  </si>
  <si>
    <t>0092835235</t>
  </si>
  <si>
    <t>BAMBANG EDI SUHARTONO</t>
  </si>
  <si>
    <t>0432078566</t>
  </si>
  <si>
    <t>SUJADI</t>
  </si>
  <si>
    <t>143-00-1066349-8</t>
  </si>
  <si>
    <t>AGUS HADI CHOTMARNO</t>
  </si>
  <si>
    <t>143-00-1060837-8</t>
  </si>
  <si>
    <t>BALOK EDI WALUYO</t>
  </si>
  <si>
    <t>0432076628</t>
  </si>
  <si>
    <t>MOHAMMAD SAIFULLAH</t>
  </si>
  <si>
    <t>143-00-1158231-7</t>
  </si>
  <si>
    <t>HARI WITANTO</t>
  </si>
  <si>
    <t>0432078418</t>
  </si>
  <si>
    <t>HERI SETYOBUDI</t>
  </si>
  <si>
    <t>0092859533</t>
  </si>
  <si>
    <t>KERTATI HIDAYATI</t>
  </si>
  <si>
    <t>143-00-1055417-6</t>
  </si>
  <si>
    <t>LELY HADRATUL JAMIL</t>
  </si>
  <si>
    <t>143-00-1158166-5</t>
  </si>
  <si>
    <t>NAYUNG KIRANAWATI</t>
  </si>
  <si>
    <t>143-00-1158126-9</t>
  </si>
  <si>
    <t>PENNY HARMUNIS</t>
  </si>
  <si>
    <t>1430010887162</t>
  </si>
  <si>
    <t>SRI HARTATIK</t>
  </si>
  <si>
    <t>143-00-1080185-8</t>
  </si>
  <si>
    <t>SUDARIYANINGSIH SPD</t>
  </si>
  <si>
    <t>143-00-1055845-8</t>
  </si>
  <si>
    <t>SURADI</t>
  </si>
  <si>
    <t>143-00-1160320-4</t>
  </si>
  <si>
    <t>TUNGGAK AKHMAD SAYOGI</t>
  </si>
  <si>
    <t>0092835154</t>
  </si>
  <si>
    <t>YUYUN RUSBIYANTO</t>
  </si>
  <si>
    <t>0432078574</t>
  </si>
  <si>
    <t>01/04/2014</t>
  </si>
  <si>
    <t>IV b</t>
  </si>
  <si>
    <t>Pembina Tk.I</t>
  </si>
  <si>
    <t>II b</t>
  </si>
  <si>
    <t>Pengatur Muda Tk.I</t>
  </si>
  <si>
    <t>LAMONGAN, 29 JUNI 1995</t>
  </si>
  <si>
    <t>LUMAJANG, 04 JUNI 1954</t>
  </si>
  <si>
    <t>Pendidikan Bahasa Indonesia</t>
  </si>
  <si>
    <t>LAMONGAN</t>
  </si>
  <si>
    <t>Dsn. Kebonan RT 004 RW 004 Condro, Pasirian</t>
  </si>
  <si>
    <t>3508040406540001</t>
  </si>
</sst>
</file>

<file path=xl/styles.xml><?xml version="1.0" encoding="utf-8"?>
<styleSheet xmlns="http://schemas.openxmlformats.org/spreadsheetml/2006/main">
  <numFmts count="6">
    <numFmt numFmtId="164" formatCode="0;[Red]0"/>
    <numFmt numFmtId="165" formatCode="dd/mm/yyyy;@"/>
    <numFmt numFmtId="166" formatCode="[$-421]dd\ mmmm\ yyyy;@"/>
    <numFmt numFmtId="167" formatCode="0.000"/>
    <numFmt numFmtId="168" formatCode="[$Rp-421]#,##0"/>
    <numFmt numFmtId="169" formatCode="#,##0.000"/>
  </numFmts>
  <fonts count="74">
    <font>
      <sz val="11"/>
      <color theme="1"/>
      <name val="Arial"/>
      <family val="2"/>
      <charset val="1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u/>
      <sz val="8"/>
      <color indexed="8"/>
      <name val="Tahoma"/>
      <family val="2"/>
    </font>
    <font>
      <b/>
      <sz val="9"/>
      <color indexed="8"/>
      <name val="Tahoma"/>
      <family val="2"/>
    </font>
    <font>
      <sz val="8"/>
      <name val="Arial"/>
      <family val="2"/>
      <charset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Arial"/>
      <family val="2"/>
      <charset val="1"/>
    </font>
    <font>
      <sz val="12"/>
      <color theme="1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sz val="11"/>
      <name val="Arial"/>
      <family val="2"/>
    </font>
    <font>
      <b/>
      <u/>
      <sz val="10"/>
      <name val="Tahoma"/>
      <family val="2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theme="1"/>
      <name val="Arial"/>
      <family val="2"/>
      <charset val="1"/>
    </font>
    <font>
      <u/>
      <sz val="8"/>
      <color rgb="FF00B0F0"/>
      <name val="Tahoma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color theme="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u/>
      <sz val="10"/>
      <name val="Times New Roman"/>
      <family val="1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0"/>
      <color theme="0"/>
      <name val="Times New Roman"/>
      <family val="1"/>
    </font>
    <font>
      <sz val="9"/>
      <color theme="0"/>
      <name val="Times New Roman"/>
      <family val="1"/>
    </font>
    <font>
      <sz val="9"/>
      <color theme="0"/>
      <name val="Arial"/>
      <family val="2"/>
      <charset val="1"/>
    </font>
    <font>
      <sz val="10"/>
      <color theme="0"/>
      <name val="Arial"/>
      <family val="2"/>
      <charset val="1"/>
    </font>
    <font>
      <sz val="11"/>
      <color theme="0"/>
      <name val="Arial Narrow"/>
      <family val="2"/>
    </font>
    <font>
      <sz val="9"/>
      <color theme="1"/>
      <name val="Arial"/>
      <family val="2"/>
      <charset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8"/>
      <color theme="1"/>
      <name val="Arial"/>
      <family val="2"/>
      <charset val="1"/>
    </font>
    <font>
      <b/>
      <sz val="11"/>
      <color theme="1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9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2" fillId="0" borderId="0"/>
  </cellStyleXfs>
  <cellXfs count="10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9" fillId="0" borderId="23" xfId="0" quotePrefix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8" xfId="0" quotePrefix="1" applyNumberFormat="1" applyFont="1" applyFill="1" applyBorder="1" applyAlignment="1">
      <alignment horizontal="center" vertical="center" wrapText="1"/>
    </xf>
    <xf numFmtId="0" fontId="9" fillId="0" borderId="8" xfId="0" quotePrefix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165" fontId="9" fillId="0" borderId="8" xfId="0" quotePrefix="1" applyNumberFormat="1" applyFont="1" applyFill="1" applyBorder="1" applyAlignment="1">
      <alignment horizontal="center" vertical="center" wrapText="1"/>
    </xf>
    <xf numFmtId="166" fontId="9" fillId="0" borderId="8" xfId="0" quotePrefix="1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8" xfId="0" quotePrefix="1" applyFont="1" applyFill="1" applyBorder="1" applyAlignment="1">
      <alignment horizontal="left" vertical="center" wrapText="1"/>
    </xf>
    <xf numFmtId="166" fontId="9" fillId="0" borderId="8" xfId="0" quotePrefix="1" applyNumberFormat="1" applyFont="1" applyFill="1" applyBorder="1" applyAlignment="1">
      <alignment horizontal="center" vertical="center" wrapText="1"/>
    </xf>
    <xf numFmtId="0" fontId="9" fillId="0" borderId="8" xfId="0" quotePrefix="1" applyFont="1" applyFill="1" applyBorder="1" applyAlignment="1">
      <alignment vertical="center" wrapText="1"/>
    </xf>
    <xf numFmtId="0" fontId="9" fillId="0" borderId="8" xfId="0" quotePrefix="1" applyFont="1" applyFill="1" applyBorder="1" applyAlignment="1" applyProtection="1">
      <alignment horizontal="left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0" fontId="9" fillId="0" borderId="29" xfId="0" quotePrefix="1" applyFont="1" applyFill="1" applyBorder="1" applyAlignment="1">
      <alignment horizontal="center" vertical="center" wrapText="1"/>
    </xf>
    <xf numFmtId="166" fontId="9" fillId="0" borderId="1" xfId="0" quotePrefix="1" applyNumberFormat="1" applyFont="1" applyFill="1" applyBorder="1" applyAlignment="1">
      <alignment horizontal="center" vertical="center"/>
    </xf>
    <xf numFmtId="166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/>
    <xf numFmtId="0" fontId="16" fillId="0" borderId="0" xfId="0" applyFont="1" applyFill="1"/>
    <xf numFmtId="0" fontId="17" fillId="0" borderId="23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8" xfId="0" quotePrefix="1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vertical="center"/>
    </xf>
    <xf numFmtId="0" fontId="10" fillId="0" borderId="1" xfId="0" quotePrefix="1" applyFont="1" applyFill="1" applyBorder="1"/>
    <xf numFmtId="166" fontId="9" fillId="0" borderId="28" xfId="0" quotePrefix="1" applyNumberFormat="1" applyFont="1" applyFill="1" applyBorder="1" applyAlignment="1">
      <alignment horizontal="center" vertical="center" wrapText="1"/>
    </xf>
    <xf numFmtId="0" fontId="23" fillId="0" borderId="2" xfId="1" applyFont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9" fillId="0" borderId="0" xfId="0" quotePrefix="1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8" borderId="1" xfId="0" quotePrefix="1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9" borderId="1" xfId="0" quotePrefix="1" applyNumberFormat="1" applyFont="1" applyFill="1" applyBorder="1" applyAlignment="1">
      <alignment horizontal="center" vertical="center" wrapText="1"/>
    </xf>
    <xf numFmtId="166" fontId="9" fillId="0" borderId="26" xfId="0" quotePrefix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7" borderId="0" xfId="0" applyFont="1" applyFill="1" applyBorder="1"/>
    <xf numFmtId="0" fontId="10" fillId="8" borderId="0" xfId="0" applyFont="1" applyFill="1" applyBorder="1" applyAlignment="1">
      <alignment vertical="center" wrapText="1"/>
    </xf>
    <xf numFmtId="0" fontId="10" fillId="8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9" borderId="0" xfId="0" applyFont="1" applyFill="1" applyBorder="1" applyAlignment="1">
      <alignment vertical="center" wrapText="1"/>
    </xf>
    <xf numFmtId="0" fontId="10" fillId="9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quotePrefix="1" applyFont="1" applyFill="1" applyBorder="1" applyAlignment="1">
      <alignment horizontal="left" vertical="center" wrapText="1"/>
    </xf>
    <xf numFmtId="3" fontId="9" fillId="10" borderId="1" xfId="0" applyNumberFormat="1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vertical="center" wrapText="1"/>
    </xf>
    <xf numFmtId="165" fontId="9" fillId="8" borderId="1" xfId="0" applyNumberFormat="1" applyFont="1" applyFill="1" applyBorder="1" applyAlignment="1">
      <alignment horizontal="center" vertical="center" wrapText="1"/>
    </xf>
    <xf numFmtId="164" fontId="9" fillId="8" borderId="1" xfId="0" quotePrefix="1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6" fontId="9" fillId="8" borderId="1" xfId="0" quotePrefix="1" applyNumberFormat="1" applyFont="1" applyFill="1" applyBorder="1" applyAlignment="1">
      <alignment horizontal="center" vertical="center" wrapText="1"/>
    </xf>
    <xf numFmtId="166" fontId="9" fillId="8" borderId="1" xfId="0" quotePrefix="1" applyNumberFormat="1" applyFont="1" applyFill="1" applyBorder="1" applyAlignment="1">
      <alignment horizontal="left" vertical="center" wrapText="1"/>
    </xf>
    <xf numFmtId="0" fontId="9" fillId="8" borderId="1" xfId="0" quotePrefix="1" applyNumberFormat="1" applyFont="1" applyFill="1" applyBorder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8" borderId="1" xfId="0" quotePrefix="1" applyFont="1" applyFill="1" applyBorder="1" applyAlignment="1">
      <alignment horizontal="center" vertical="center" wrapText="1"/>
    </xf>
    <xf numFmtId="165" fontId="9" fillId="8" borderId="1" xfId="0" quotePrefix="1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vertical="center" wrapText="1"/>
    </xf>
    <xf numFmtId="0" fontId="9" fillId="8" borderId="1" xfId="0" applyFont="1" applyFill="1" applyBorder="1" applyAlignment="1" applyProtection="1">
      <alignment horizontal="center" vertical="center" wrapText="1"/>
    </xf>
    <xf numFmtId="167" fontId="9" fillId="8" borderId="1" xfId="0" applyNumberFormat="1" applyFont="1" applyFill="1" applyBorder="1" applyAlignment="1">
      <alignment horizontal="center" vertical="center" wrapText="1"/>
    </xf>
    <xf numFmtId="0" fontId="9" fillId="8" borderId="1" xfId="0" quotePrefix="1" applyFont="1" applyFill="1" applyBorder="1" applyAlignment="1">
      <alignment horizontal="left" vertical="center"/>
    </xf>
    <xf numFmtId="168" fontId="9" fillId="8" borderId="1" xfId="0" applyNumberFormat="1" applyFont="1" applyFill="1" applyBorder="1" applyAlignment="1">
      <alignment horizontal="center" vertical="center" wrapText="1"/>
    </xf>
    <xf numFmtId="0" fontId="9" fillId="8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6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66" fontId="9" fillId="0" borderId="1" xfId="0" quotePrefix="1" applyNumberFormat="1" applyFont="1" applyFill="1" applyBorder="1" applyAlignment="1">
      <alignment horizontal="left" vertical="center" wrapText="1"/>
    </xf>
    <xf numFmtId="0" fontId="9" fillId="0" borderId="1" xfId="0" quotePrefix="1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15" fontId="9" fillId="0" borderId="1" xfId="0" quotePrefix="1" applyNumberFormat="1" applyFont="1" applyFill="1" applyBorder="1" applyAlignment="1" applyProtection="1">
      <alignment horizontal="center" vertical="center" wrapText="1"/>
    </xf>
    <xf numFmtId="3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 applyProtection="1">
      <alignment horizontal="left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quotePrefix="1" applyFont="1" applyFill="1" applyBorder="1" applyAlignment="1">
      <alignment horizontal="center" vertical="center" wrapText="1"/>
    </xf>
    <xf numFmtId="164" fontId="9" fillId="9" borderId="1" xfId="0" quotePrefix="1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horizontal="left" vertical="center" wrapText="1"/>
    </xf>
    <xf numFmtId="0" fontId="9" fillId="9" borderId="1" xfId="0" quotePrefix="1" applyFont="1" applyFill="1" applyBorder="1" applyAlignment="1" applyProtection="1">
      <alignment horizontal="center" vertical="center" wrapText="1"/>
    </xf>
    <xf numFmtId="166" fontId="9" fillId="9" borderId="1" xfId="0" quotePrefix="1" applyNumberFormat="1" applyFont="1" applyFill="1" applyBorder="1" applyAlignment="1">
      <alignment horizontal="left" vertical="center" wrapText="1"/>
    </xf>
    <xf numFmtId="166" fontId="9" fillId="9" borderId="1" xfId="0" quotePrefix="1" applyNumberFormat="1" applyFont="1" applyFill="1" applyBorder="1" applyAlignment="1">
      <alignment horizontal="center" vertical="center" wrapText="1"/>
    </xf>
    <xf numFmtId="0" fontId="9" fillId="9" borderId="1" xfId="0" quotePrefix="1" applyNumberFormat="1" applyFont="1" applyFill="1" applyBorder="1" applyAlignment="1">
      <alignment horizontal="left" vertical="center" wrapText="1"/>
    </xf>
    <xf numFmtId="0" fontId="9" fillId="9" borderId="1" xfId="0" applyNumberFormat="1" applyFont="1" applyFill="1" applyBorder="1" applyAlignment="1" applyProtection="1">
      <alignment horizontal="center" vertical="center" wrapText="1"/>
    </xf>
    <xf numFmtId="165" fontId="9" fillId="9" borderId="1" xfId="0" quotePrefix="1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vertical="center" wrapText="1"/>
    </xf>
    <xf numFmtId="0" fontId="9" fillId="9" borderId="1" xfId="0" applyFont="1" applyFill="1" applyBorder="1" applyAlignment="1">
      <alignment vertical="center" wrapText="1"/>
    </xf>
    <xf numFmtId="166" fontId="9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left" vertical="center"/>
    </xf>
    <xf numFmtId="168" fontId="9" fillId="9" borderId="1" xfId="0" applyNumberFormat="1" applyFont="1" applyFill="1" applyBorder="1" applyAlignment="1">
      <alignment horizontal="center" vertical="center" wrapText="1"/>
    </xf>
    <xf numFmtId="0" fontId="9" fillId="9" borderId="1" xfId="0" quotePrefix="1" applyFont="1" applyFill="1" applyBorder="1" applyAlignment="1">
      <alignment vertical="center" wrapText="1"/>
    </xf>
    <xf numFmtId="0" fontId="9" fillId="9" borderId="1" xfId="0" applyFont="1" applyFill="1" applyBorder="1" applyAlignment="1" applyProtection="1">
      <alignment horizontal="left" vertical="center"/>
    </xf>
    <xf numFmtId="0" fontId="9" fillId="9" borderId="1" xfId="0" quotePrefix="1" applyFont="1" applyFill="1" applyBorder="1" applyAlignment="1" applyProtection="1">
      <alignment horizontal="left" vertical="center" wrapText="1"/>
    </xf>
    <xf numFmtId="15" fontId="9" fillId="9" borderId="1" xfId="0" quotePrefix="1" applyNumberFormat="1" applyFont="1" applyFill="1" applyBorder="1" applyAlignment="1" applyProtection="1">
      <alignment horizontal="center" vertical="center" wrapText="1"/>
    </xf>
    <xf numFmtId="0" fontId="9" fillId="9" borderId="1" xfId="0" quotePrefix="1" applyNumberFormat="1" applyFont="1" applyFill="1" applyBorder="1" applyAlignment="1" applyProtection="1">
      <alignment horizontal="center" vertical="center" wrapText="1"/>
    </xf>
    <xf numFmtId="3" fontId="9" fillId="8" borderId="1" xfId="0" applyNumberFormat="1" applyFont="1" applyFill="1" applyBorder="1" applyAlignment="1">
      <alignment horizontal="left" vertical="center" wrapText="1"/>
    </xf>
    <xf numFmtId="0" fontId="9" fillId="8" borderId="1" xfId="0" applyFont="1" applyFill="1" applyBorder="1" applyAlignment="1" applyProtection="1">
      <alignment horizontal="left" vertical="center" wrapText="1"/>
    </xf>
    <xf numFmtId="0" fontId="9" fillId="8" borderId="1" xfId="0" quotePrefix="1" applyFont="1" applyFill="1" applyBorder="1" applyAlignment="1" applyProtection="1">
      <alignment horizontal="center"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166" fontId="9" fillId="8" borderId="1" xfId="0" applyNumberFormat="1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/>
    </xf>
    <xf numFmtId="0" fontId="9" fillId="8" borderId="1" xfId="0" quotePrefix="1" applyFont="1" applyFill="1" applyBorder="1" applyAlignment="1">
      <alignment vertical="center" wrapText="1"/>
    </xf>
    <xf numFmtId="0" fontId="9" fillId="8" borderId="1" xfId="0" applyFont="1" applyFill="1" applyBorder="1" applyAlignment="1" applyProtection="1">
      <alignment horizontal="left" vertical="center"/>
    </xf>
    <xf numFmtId="0" fontId="9" fillId="8" borderId="1" xfId="0" quotePrefix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5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vertical="center"/>
    </xf>
    <xf numFmtId="166" fontId="9" fillId="8" borderId="1" xfId="0" quotePrefix="1" applyNumberFormat="1" applyFont="1" applyFill="1" applyBorder="1" applyAlignment="1">
      <alignment horizontal="center" vertical="center"/>
    </xf>
    <xf numFmtId="166" fontId="9" fillId="8" borderId="1" xfId="0" quotePrefix="1" applyNumberFormat="1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 applyProtection="1">
      <alignment horizontal="center" vertical="center" wrapText="1"/>
    </xf>
    <xf numFmtId="166" fontId="9" fillId="0" borderId="1" xfId="0" quotePrefix="1" applyNumberFormat="1" applyFont="1" applyFill="1" applyBorder="1" applyAlignment="1" applyProtection="1">
      <alignment horizontal="left" vertical="center" wrapText="1"/>
    </xf>
    <xf numFmtId="166" fontId="9" fillId="0" borderId="1" xfId="0" applyNumberFormat="1" applyFont="1" applyFill="1" applyBorder="1" applyAlignment="1">
      <alignment vertical="center" wrapText="1"/>
    </xf>
    <xf numFmtId="0" fontId="9" fillId="0" borderId="1" xfId="0" quotePrefix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vertical="center"/>
    </xf>
    <xf numFmtId="0" fontId="9" fillId="3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quotePrefix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168" fontId="9" fillId="3" borderId="1" xfId="0" applyNumberFormat="1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horizontal="left" vertical="center" wrapText="1"/>
    </xf>
    <xf numFmtId="3" fontId="9" fillId="5" borderId="1" xfId="0" applyNumberFormat="1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vertical="center"/>
    </xf>
    <xf numFmtId="3" fontId="9" fillId="12" borderId="1" xfId="0" applyNumberFormat="1" applyFont="1" applyFill="1" applyBorder="1" applyAlignment="1">
      <alignment horizontal="left" vertical="center" wrapText="1"/>
    </xf>
    <xf numFmtId="3" fontId="9" fillId="13" borderId="1" xfId="0" applyNumberFormat="1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left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/>
    </xf>
    <xf numFmtId="0" fontId="27" fillId="0" borderId="0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/>
    </xf>
    <xf numFmtId="0" fontId="27" fillId="7" borderId="0" xfId="0" applyFont="1" applyFill="1" applyBorder="1"/>
    <xf numFmtId="0" fontId="27" fillId="0" borderId="1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/>
    </xf>
    <xf numFmtId="0" fontId="26" fillId="7" borderId="0" xfId="0" applyFont="1" applyFill="1" applyBorder="1"/>
    <xf numFmtId="0" fontId="27" fillId="0" borderId="7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3" fontId="28" fillId="0" borderId="12" xfId="3" applyNumberFormat="1" applyFont="1" applyFill="1" applyBorder="1" applyAlignment="1">
      <alignment horizontal="left" vertical="center"/>
    </xf>
    <xf numFmtId="3" fontId="28" fillId="0" borderId="1" xfId="3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3" fontId="28" fillId="0" borderId="20" xfId="4" applyNumberFormat="1" applyFont="1" applyFill="1" applyBorder="1" applyAlignment="1">
      <alignment horizontal="left" vertical="center"/>
    </xf>
    <xf numFmtId="3" fontId="28" fillId="0" borderId="1" xfId="4" applyNumberFormat="1" applyFont="1" applyFill="1" applyBorder="1" applyAlignment="1">
      <alignment horizontal="center" vertical="center"/>
    </xf>
    <xf numFmtId="3" fontId="28" fillId="0" borderId="20" xfId="5" applyNumberFormat="1" applyFont="1" applyFill="1" applyBorder="1" applyAlignment="1">
      <alignment horizontal="left" vertical="center"/>
    </xf>
    <xf numFmtId="3" fontId="28" fillId="0" borderId="1" xfId="5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6" applyFont="1" applyFill="1" applyBorder="1" applyAlignment="1">
      <alignment vertical="center"/>
    </xf>
    <xf numFmtId="0" fontId="27" fillId="0" borderId="1" xfId="6" applyFont="1" applyFill="1" applyBorder="1" applyAlignment="1">
      <alignment horizontal="center" vertical="center"/>
    </xf>
    <xf numFmtId="3" fontId="28" fillId="0" borderId="0" xfId="7" applyNumberFormat="1" applyFont="1" applyFill="1" applyBorder="1" applyAlignment="1">
      <alignment horizontal="left" vertical="center"/>
    </xf>
    <xf numFmtId="3" fontId="28" fillId="0" borderId="7" xfId="7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0" borderId="0" xfId="8" applyFont="1" applyFill="1" applyBorder="1" applyAlignment="1">
      <alignment vertical="center"/>
    </xf>
    <xf numFmtId="0" fontId="28" fillId="0" borderId="1" xfId="8" applyFont="1" applyFill="1" applyBorder="1" applyAlignment="1">
      <alignment horizontal="center" vertical="center"/>
    </xf>
    <xf numFmtId="0" fontId="28" fillId="0" borderId="0" xfId="9" applyFont="1" applyFill="1" applyBorder="1" applyAlignment="1">
      <alignment vertical="center"/>
    </xf>
    <xf numFmtId="0" fontId="28" fillId="0" borderId="1" xfId="9" applyFont="1" applyFill="1" applyBorder="1" applyAlignment="1">
      <alignment horizontal="center" vertical="center"/>
    </xf>
    <xf numFmtId="0" fontId="27" fillId="0" borderId="0" xfId="10" applyFont="1" applyFill="1" applyBorder="1" applyAlignment="1">
      <alignment vertical="center"/>
    </xf>
    <xf numFmtId="0" fontId="27" fillId="0" borderId="1" xfId="10" applyFont="1" applyFill="1" applyBorder="1" applyAlignment="1">
      <alignment horizontal="center" vertical="center"/>
    </xf>
    <xf numFmtId="0" fontId="27" fillId="0" borderId="4" xfId="1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3" fontId="28" fillId="0" borderId="0" xfId="11" applyNumberFormat="1" applyFont="1" applyFill="1" applyBorder="1" applyAlignment="1">
      <alignment horizontal="left" vertical="center"/>
    </xf>
    <xf numFmtId="0" fontId="28" fillId="0" borderId="0" xfId="12" applyFont="1" applyFill="1" applyBorder="1" applyAlignment="1">
      <alignment vertical="center"/>
    </xf>
    <xf numFmtId="3" fontId="28" fillId="0" borderId="4" xfId="11" applyNumberFormat="1" applyFont="1" applyFill="1" applyBorder="1" applyAlignment="1">
      <alignment horizontal="center" vertical="center"/>
    </xf>
    <xf numFmtId="0" fontId="28" fillId="7" borderId="1" xfId="12" applyFont="1" applyFill="1" applyBorder="1" applyAlignment="1">
      <alignment horizontal="center" vertical="center"/>
    </xf>
    <xf numFmtId="0" fontId="28" fillId="0" borderId="7" xfId="12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8" fillId="0" borderId="1" xfId="12" applyFont="1" applyFill="1" applyBorder="1" applyAlignment="1">
      <alignment horizontal="center" vertical="center"/>
    </xf>
    <xf numFmtId="3" fontId="28" fillId="0" borderId="0" xfId="13" applyNumberFormat="1" applyFont="1" applyFill="1" applyBorder="1" applyAlignment="1">
      <alignment horizontal="left" vertical="center"/>
    </xf>
    <xf numFmtId="3" fontId="28" fillId="0" borderId="1" xfId="13" applyNumberFormat="1" applyFont="1" applyFill="1" applyBorder="1" applyAlignment="1">
      <alignment horizontal="center" vertical="center"/>
    </xf>
    <xf numFmtId="3" fontId="28" fillId="0" borderId="0" xfId="14" applyNumberFormat="1" applyFont="1" applyFill="1" applyBorder="1" applyAlignment="1">
      <alignment horizontal="left" vertical="center"/>
    </xf>
    <xf numFmtId="3" fontId="28" fillId="0" borderId="1" xfId="14" applyNumberFormat="1" applyFont="1" applyFill="1" applyBorder="1" applyAlignment="1">
      <alignment horizontal="center" vertical="center"/>
    </xf>
    <xf numFmtId="0" fontId="28" fillId="0" borderId="0" xfId="15" applyFont="1" applyFill="1" applyBorder="1" applyAlignment="1">
      <alignment vertical="center"/>
    </xf>
    <xf numFmtId="0" fontId="28" fillId="0" borderId="1" xfId="15" applyFont="1" applyFill="1" applyBorder="1" applyAlignment="1">
      <alignment horizontal="center" vertical="center"/>
    </xf>
    <xf numFmtId="0" fontId="28" fillId="0" borderId="4" xfId="15" applyFont="1" applyFill="1" applyBorder="1" applyAlignment="1">
      <alignment horizontal="center" vertical="center"/>
    </xf>
    <xf numFmtId="0" fontId="28" fillId="0" borderId="0" xfId="16" applyFont="1" applyFill="1" applyBorder="1" applyAlignment="1">
      <alignment vertical="center"/>
    </xf>
    <xf numFmtId="0" fontId="28" fillId="0" borderId="7" xfId="16" applyFont="1" applyFill="1" applyBorder="1" applyAlignment="1">
      <alignment horizontal="center" vertical="center"/>
    </xf>
    <xf numFmtId="0" fontId="28" fillId="0" borderId="0" xfId="17" applyFont="1" applyFill="1" applyBorder="1" applyAlignment="1">
      <alignment vertical="center"/>
    </xf>
    <xf numFmtId="0" fontId="28" fillId="0" borderId="4" xfId="17" applyFont="1" applyFill="1" applyBorder="1" applyAlignment="1">
      <alignment horizontal="center" vertical="center"/>
    </xf>
    <xf numFmtId="0" fontId="28" fillId="7" borderId="1" xfId="17" applyFont="1" applyFill="1" applyBorder="1" applyAlignment="1">
      <alignment horizontal="center" vertical="center"/>
    </xf>
    <xf numFmtId="3" fontId="28" fillId="0" borderId="0" xfId="18" applyNumberFormat="1" applyFont="1" applyFill="1" applyBorder="1" applyAlignment="1">
      <alignment horizontal="left" vertical="center"/>
    </xf>
    <xf numFmtId="3" fontId="28" fillId="0" borderId="7" xfId="18" applyNumberFormat="1" applyFont="1" applyFill="1" applyBorder="1" applyAlignment="1">
      <alignment horizontal="center" vertical="center"/>
    </xf>
    <xf numFmtId="0" fontId="28" fillId="0" borderId="0" xfId="19" applyFont="1" applyFill="1" applyBorder="1" applyAlignment="1">
      <alignment vertical="center"/>
    </xf>
    <xf numFmtId="0" fontId="28" fillId="0" borderId="1" xfId="19" applyFont="1" applyFill="1" applyBorder="1" applyAlignment="1">
      <alignment horizontal="center" vertical="center"/>
    </xf>
    <xf numFmtId="0" fontId="28" fillId="0" borderId="0" xfId="20" applyFont="1" applyFill="1" applyBorder="1" applyAlignment="1">
      <alignment vertical="center"/>
    </xf>
    <xf numFmtId="0" fontId="28" fillId="0" borderId="1" xfId="20" applyFont="1" applyFill="1" applyBorder="1" applyAlignment="1">
      <alignment horizontal="center" vertical="center"/>
    </xf>
    <xf numFmtId="0" fontId="28" fillId="0" borderId="0" xfId="21" applyFont="1" applyFill="1" applyBorder="1" applyAlignment="1">
      <alignment vertical="center"/>
    </xf>
    <xf numFmtId="0" fontId="28" fillId="0" borderId="1" xfId="21" applyFont="1" applyFill="1" applyBorder="1" applyAlignment="1">
      <alignment horizontal="center" vertical="center"/>
    </xf>
    <xf numFmtId="3" fontId="28" fillId="0" borderId="0" xfId="31" applyNumberFormat="1" applyFont="1" applyFill="1" applyBorder="1" applyAlignment="1">
      <alignment horizontal="left" vertical="center"/>
    </xf>
    <xf numFmtId="3" fontId="28" fillId="0" borderId="7" xfId="31" applyNumberFormat="1" applyFont="1" applyFill="1" applyBorder="1" applyAlignment="1">
      <alignment horizontal="center" vertical="center"/>
    </xf>
    <xf numFmtId="3" fontId="28" fillId="0" borderId="0" xfId="32" applyNumberFormat="1" applyFont="1" applyFill="1" applyBorder="1" applyAlignment="1">
      <alignment horizontal="left" vertical="center"/>
    </xf>
    <xf numFmtId="3" fontId="28" fillId="0" borderId="1" xfId="32" applyNumberFormat="1" applyFont="1" applyFill="1" applyBorder="1" applyAlignment="1">
      <alignment horizontal="center" vertical="center"/>
    </xf>
    <xf numFmtId="0" fontId="28" fillId="0" borderId="0" xfId="33" applyFont="1" applyFill="1" applyBorder="1" applyAlignment="1">
      <alignment vertical="center"/>
    </xf>
    <xf numFmtId="0" fontId="28" fillId="0" borderId="1" xfId="33" applyFont="1" applyFill="1" applyBorder="1" applyAlignment="1">
      <alignment horizontal="center" vertical="center"/>
    </xf>
    <xf numFmtId="0" fontId="28" fillId="0" borderId="0" xfId="34" applyFont="1" applyFill="1" applyBorder="1" applyAlignment="1">
      <alignment vertical="center"/>
    </xf>
    <xf numFmtId="0" fontId="28" fillId="0" borderId="1" xfId="34" applyFont="1" applyFill="1" applyBorder="1" applyAlignment="1">
      <alignment horizontal="center" vertical="center"/>
    </xf>
    <xf numFmtId="0" fontId="28" fillId="0" borderId="0" xfId="35" applyFont="1" applyFill="1" applyBorder="1" applyAlignment="1">
      <alignment vertical="center"/>
    </xf>
    <xf numFmtId="0" fontId="28" fillId="0" borderId="1" xfId="35" applyFont="1" applyFill="1" applyBorder="1" applyAlignment="1">
      <alignment horizontal="center" vertical="center"/>
    </xf>
    <xf numFmtId="0" fontId="28" fillId="0" borderId="0" xfId="36" applyFont="1" applyFill="1" applyBorder="1" applyAlignment="1">
      <alignment vertical="center"/>
    </xf>
    <xf numFmtId="0" fontId="28" fillId="0" borderId="1" xfId="36" applyFont="1" applyFill="1" applyBorder="1" applyAlignment="1">
      <alignment horizontal="center" vertical="center"/>
    </xf>
    <xf numFmtId="0" fontId="28" fillId="0" borderId="0" xfId="37" applyFont="1" applyFill="1" applyBorder="1" applyAlignment="1">
      <alignment vertical="center"/>
    </xf>
    <xf numFmtId="0" fontId="28" fillId="0" borderId="1" xfId="37" applyFont="1" applyFill="1" applyBorder="1" applyAlignment="1">
      <alignment horizontal="center" vertical="center"/>
    </xf>
    <xf numFmtId="0" fontId="28" fillId="0" borderId="0" xfId="38" applyFont="1" applyFill="1" applyBorder="1" applyAlignment="1" applyProtection="1">
      <alignment vertical="center"/>
    </xf>
    <xf numFmtId="0" fontId="28" fillId="0" borderId="1" xfId="38" applyFont="1" applyFill="1" applyBorder="1" applyAlignment="1" applyProtection="1">
      <alignment horizontal="center" vertical="center"/>
    </xf>
    <xf numFmtId="0" fontId="28" fillId="0" borderId="0" xfId="39" applyFont="1" applyFill="1" applyBorder="1" applyAlignment="1">
      <alignment vertical="center"/>
    </xf>
    <xf numFmtId="0" fontId="28" fillId="0" borderId="7" xfId="39" applyFont="1" applyFill="1" applyBorder="1" applyAlignment="1">
      <alignment horizontal="center" vertical="center"/>
    </xf>
    <xf numFmtId="0" fontId="28" fillId="0" borderId="0" xfId="40" applyFont="1" applyFill="1" applyBorder="1" applyAlignment="1">
      <alignment vertical="center"/>
    </xf>
    <xf numFmtId="0" fontId="28" fillId="0" borderId="1" xfId="40" applyFont="1" applyFill="1" applyBorder="1" applyAlignment="1">
      <alignment horizontal="center" vertical="center"/>
    </xf>
    <xf numFmtId="0" fontId="28" fillId="0" borderId="0" xfId="41" applyFont="1" applyFill="1" applyBorder="1" applyAlignment="1">
      <alignment vertical="center"/>
    </xf>
    <xf numFmtId="0" fontId="28" fillId="0" borderId="1" xfId="41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vertical="center"/>
    </xf>
    <xf numFmtId="0" fontId="28" fillId="0" borderId="1" xfId="42" applyFont="1" applyFill="1" applyBorder="1" applyAlignment="1">
      <alignment horizontal="center" vertical="center"/>
    </xf>
    <xf numFmtId="0" fontId="28" fillId="0" borderId="0" xfId="43" applyFont="1" applyFill="1" applyBorder="1" applyAlignment="1" applyProtection="1">
      <alignment vertical="center"/>
    </xf>
    <xf numFmtId="0" fontId="28" fillId="0" borderId="1" xfId="43" applyFont="1" applyFill="1" applyBorder="1" applyAlignment="1" applyProtection="1">
      <alignment horizontal="center" vertical="center"/>
    </xf>
    <xf numFmtId="0" fontId="28" fillId="0" borderId="0" xfId="45" applyFont="1" applyFill="1" applyBorder="1" applyAlignment="1">
      <alignment vertical="center"/>
    </xf>
    <xf numFmtId="0" fontId="28" fillId="0" borderId="1" xfId="45" applyFont="1" applyFill="1" applyBorder="1" applyAlignment="1">
      <alignment horizontal="center" vertical="center"/>
    </xf>
    <xf numFmtId="0" fontId="27" fillId="7" borderId="1" xfId="47" applyFont="1" applyFill="1" applyBorder="1" applyAlignment="1">
      <alignment horizontal="center" vertical="center"/>
    </xf>
    <xf numFmtId="3" fontId="28" fillId="0" borderId="0" xfId="49" applyNumberFormat="1" applyFont="1" applyFill="1" applyBorder="1" applyAlignment="1">
      <alignment horizontal="left" vertical="center"/>
    </xf>
    <xf numFmtId="3" fontId="28" fillId="0" borderId="7" xfId="49" applyNumberFormat="1" applyFont="1" applyFill="1" applyBorder="1" applyAlignment="1">
      <alignment horizontal="center" vertical="center"/>
    </xf>
    <xf numFmtId="0" fontId="28" fillId="0" borderId="0" xfId="48" applyFont="1" applyFill="1" applyBorder="1" applyAlignment="1">
      <alignment vertical="center"/>
    </xf>
    <xf numFmtId="0" fontId="28" fillId="0" borderId="4" xfId="48" applyFont="1" applyFill="1" applyBorder="1" applyAlignment="1">
      <alignment horizontal="center" vertical="center"/>
    </xf>
    <xf numFmtId="0" fontId="28" fillId="0" borderId="0" xfId="51" applyFont="1" applyFill="1" applyBorder="1" applyAlignment="1">
      <alignment vertical="center"/>
    </xf>
    <xf numFmtId="0" fontId="27" fillId="0" borderId="7" xfId="50" applyFont="1" applyFill="1" applyBorder="1" applyAlignment="1">
      <alignment horizontal="center" vertical="center"/>
    </xf>
    <xf numFmtId="0" fontId="28" fillId="0" borderId="4" xfId="51" applyFont="1" applyFill="1" applyBorder="1" applyAlignment="1">
      <alignment horizontal="center" vertical="center"/>
    </xf>
    <xf numFmtId="0" fontId="28" fillId="7" borderId="1" xfId="51" applyFont="1" applyFill="1" applyBorder="1" applyAlignment="1">
      <alignment horizontal="center" vertical="center"/>
    </xf>
    <xf numFmtId="0" fontId="28" fillId="0" borderId="0" xfId="52" applyFont="1" applyFill="1" applyBorder="1" applyAlignment="1">
      <alignment vertical="center"/>
    </xf>
    <xf numFmtId="0" fontId="28" fillId="0" borderId="7" xfId="52" applyFont="1" applyFill="1" applyBorder="1" applyAlignment="1">
      <alignment horizontal="center" vertical="center"/>
    </xf>
    <xf numFmtId="3" fontId="28" fillId="0" borderId="0" xfId="53" applyNumberFormat="1" applyFont="1" applyFill="1" applyBorder="1" applyAlignment="1">
      <alignment horizontal="left" vertical="center"/>
    </xf>
    <xf numFmtId="3" fontId="28" fillId="0" borderId="1" xfId="53" applyNumberFormat="1" applyFont="1" applyFill="1" applyBorder="1" applyAlignment="1">
      <alignment horizontal="center" vertical="center"/>
    </xf>
    <xf numFmtId="3" fontId="28" fillId="0" borderId="4" xfId="53" applyNumberFormat="1" applyFont="1" applyFill="1" applyBorder="1" applyAlignment="1">
      <alignment horizontal="center" vertical="center"/>
    </xf>
    <xf numFmtId="0" fontId="28" fillId="7" borderId="1" xfId="54" applyFont="1" applyFill="1" applyBorder="1" applyAlignment="1">
      <alignment horizontal="center" vertical="center"/>
    </xf>
    <xf numFmtId="0" fontId="28" fillId="0" borderId="0" xfId="55" applyFont="1" applyFill="1" applyBorder="1" applyAlignment="1">
      <alignment vertical="center"/>
    </xf>
    <xf numFmtId="0" fontId="28" fillId="0" borderId="7" xfId="55" applyFont="1" applyFill="1" applyBorder="1" applyAlignment="1">
      <alignment horizontal="center" vertical="center"/>
    </xf>
    <xf numFmtId="0" fontId="28" fillId="0" borderId="0" xfId="56" applyFont="1" applyFill="1" applyBorder="1" applyAlignment="1">
      <alignment vertical="center"/>
    </xf>
    <xf numFmtId="0" fontId="28" fillId="0" borderId="4" xfId="56" applyFont="1" applyFill="1" applyBorder="1" applyAlignment="1">
      <alignment horizontal="center" vertical="center"/>
    </xf>
    <xf numFmtId="0" fontId="28" fillId="7" borderId="1" xfId="56" applyFont="1" applyFill="1" applyBorder="1" applyAlignment="1">
      <alignment horizontal="center" vertical="center"/>
    </xf>
    <xf numFmtId="0" fontId="28" fillId="0" borderId="0" xfId="57" applyFont="1" applyFill="1" applyBorder="1" applyAlignment="1">
      <alignment vertical="center"/>
    </xf>
    <xf numFmtId="0" fontId="28" fillId="0" borderId="7" xfId="57" applyFont="1" applyFill="1" applyBorder="1" applyAlignment="1">
      <alignment horizontal="center" vertical="center"/>
    </xf>
    <xf numFmtId="0" fontId="28" fillId="0" borderId="0" xfId="58" applyFont="1" applyFill="1" applyBorder="1" applyAlignment="1" applyProtection="1">
      <alignment vertical="center"/>
    </xf>
    <xf numFmtId="0" fontId="28" fillId="0" borderId="4" xfId="58" applyFont="1" applyFill="1" applyBorder="1" applyAlignment="1" applyProtection="1">
      <alignment horizontal="center" vertical="center"/>
    </xf>
    <xf numFmtId="0" fontId="28" fillId="7" borderId="1" xfId="58" applyFont="1" applyFill="1" applyBorder="1" applyAlignment="1" applyProtection="1">
      <alignment horizontal="center" vertical="center"/>
    </xf>
    <xf numFmtId="3" fontId="28" fillId="0" borderId="0" xfId="59" applyNumberFormat="1" applyFont="1" applyFill="1" applyBorder="1" applyAlignment="1">
      <alignment horizontal="left" vertical="center"/>
    </xf>
    <xf numFmtId="3" fontId="28" fillId="0" borderId="7" xfId="59" applyNumberFormat="1" applyFont="1" applyFill="1" applyBorder="1" applyAlignment="1">
      <alignment horizontal="center" vertical="center"/>
    </xf>
    <xf numFmtId="3" fontId="28" fillId="0" borderId="0" xfId="76" applyNumberFormat="1" applyFont="1" applyFill="1" applyBorder="1" applyAlignment="1">
      <alignment horizontal="left" vertical="center"/>
    </xf>
    <xf numFmtId="3" fontId="28" fillId="0" borderId="1" xfId="76" applyNumberFormat="1" applyFont="1" applyFill="1" applyBorder="1" applyAlignment="1">
      <alignment horizontal="center" vertical="center"/>
    </xf>
    <xf numFmtId="3" fontId="28" fillId="0" borderId="0" xfId="75" applyNumberFormat="1" applyFont="1" applyFill="1" applyBorder="1" applyAlignment="1">
      <alignment horizontal="left" vertical="center"/>
    </xf>
    <xf numFmtId="3" fontId="28" fillId="0" borderId="1" xfId="75" applyNumberFormat="1" applyFont="1" applyFill="1" applyBorder="1" applyAlignment="1">
      <alignment horizontal="center" vertical="center"/>
    </xf>
    <xf numFmtId="3" fontId="28" fillId="0" borderId="0" xfId="61" applyNumberFormat="1" applyFont="1" applyFill="1" applyBorder="1" applyAlignment="1">
      <alignment horizontal="left" vertical="center"/>
    </xf>
    <xf numFmtId="3" fontId="28" fillId="0" borderId="1" xfId="61" applyNumberFormat="1" applyFont="1" applyFill="1" applyBorder="1" applyAlignment="1">
      <alignment horizontal="center" vertical="center"/>
    </xf>
    <xf numFmtId="0" fontId="28" fillId="0" borderId="0" xfId="30" applyFont="1" applyFill="1" applyBorder="1" applyAlignment="1">
      <alignment vertical="center"/>
    </xf>
    <xf numFmtId="0" fontId="28" fillId="0" borderId="4" xfId="30" applyFont="1" applyFill="1" applyBorder="1" applyAlignment="1">
      <alignment horizontal="center" vertical="center"/>
    </xf>
    <xf numFmtId="3" fontId="28" fillId="0" borderId="0" xfId="29" applyNumberFormat="1" applyFont="1" applyFill="1" applyBorder="1" applyAlignment="1">
      <alignment horizontal="left" vertical="center"/>
    </xf>
    <xf numFmtId="3" fontId="28" fillId="0" borderId="6" xfId="29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3" fontId="29" fillId="7" borderId="1" xfId="29" applyNumberFormat="1" applyFont="1" applyFill="1" applyBorder="1" applyAlignment="1">
      <alignment horizontal="center" vertical="center"/>
    </xf>
    <xf numFmtId="0" fontId="28" fillId="0" borderId="0" xfId="62" applyFont="1" applyFill="1" applyBorder="1" applyAlignment="1">
      <alignment vertical="center"/>
    </xf>
    <xf numFmtId="0" fontId="28" fillId="0" borderId="7" xfId="62" applyFont="1" applyFill="1" applyBorder="1" applyAlignment="1">
      <alignment horizontal="center" vertical="center"/>
    </xf>
    <xf numFmtId="0" fontId="28" fillId="0" borderId="0" xfId="63" applyFont="1" applyFill="1" applyBorder="1" applyAlignment="1">
      <alignment vertical="center"/>
    </xf>
    <xf numFmtId="0" fontId="28" fillId="0" borderId="1" xfId="63" applyFont="1" applyFill="1" applyBorder="1" applyAlignment="1">
      <alignment horizontal="center" vertical="center"/>
    </xf>
    <xf numFmtId="0" fontId="28" fillId="0" borderId="0" xfId="64" applyFont="1" applyFill="1" applyBorder="1" applyAlignment="1">
      <alignment vertical="center"/>
    </xf>
    <xf numFmtId="0" fontId="28" fillId="0" borderId="4" xfId="64" applyFont="1" applyFill="1" applyBorder="1" applyAlignment="1">
      <alignment horizontal="center" vertical="center"/>
    </xf>
    <xf numFmtId="0" fontId="29" fillId="7" borderId="1" xfId="64" applyFont="1" applyFill="1" applyBorder="1" applyAlignment="1">
      <alignment horizontal="center" vertical="center"/>
    </xf>
    <xf numFmtId="0" fontId="28" fillId="0" borderId="0" xfId="66" applyFont="1" applyFill="1" applyBorder="1" applyAlignment="1">
      <alignment vertical="center"/>
    </xf>
    <xf numFmtId="0" fontId="28" fillId="0" borderId="4" xfId="66" applyFont="1" applyFill="1" applyBorder="1" applyAlignment="1">
      <alignment horizontal="center" vertical="center"/>
    </xf>
    <xf numFmtId="0" fontId="29" fillId="7" borderId="1" xfId="66" applyFont="1" applyFill="1" applyBorder="1" applyAlignment="1">
      <alignment horizontal="center" vertical="center"/>
    </xf>
    <xf numFmtId="0" fontId="28" fillId="0" borderId="0" xfId="67" applyFont="1" applyFill="1" applyBorder="1" applyAlignment="1">
      <alignment vertical="center"/>
    </xf>
    <xf numFmtId="0" fontId="28" fillId="0" borderId="7" xfId="67" applyFont="1" applyFill="1" applyBorder="1" applyAlignment="1">
      <alignment horizontal="center" vertical="center"/>
    </xf>
    <xf numFmtId="0" fontId="27" fillId="0" borderId="0" xfId="24" applyFont="1" applyFill="1" applyBorder="1" applyAlignment="1">
      <alignment vertical="center"/>
    </xf>
    <xf numFmtId="0" fontId="27" fillId="0" borderId="4" xfId="24" applyFont="1" applyFill="1" applyBorder="1" applyAlignment="1">
      <alignment horizontal="center" vertical="center"/>
    </xf>
    <xf numFmtId="0" fontId="29" fillId="7" borderId="1" xfId="67" applyFont="1" applyFill="1" applyBorder="1" applyAlignment="1">
      <alignment horizontal="center" vertical="center"/>
    </xf>
    <xf numFmtId="0" fontId="28" fillId="0" borderId="0" xfId="68" applyFont="1" applyFill="1" applyBorder="1" applyAlignment="1">
      <alignment vertical="center"/>
    </xf>
    <xf numFmtId="0" fontId="28" fillId="0" borderId="7" xfId="68" applyFont="1" applyFill="1" applyBorder="1" applyAlignment="1">
      <alignment horizontal="center" vertical="center"/>
    </xf>
    <xf numFmtId="0" fontId="28" fillId="0" borderId="4" xfId="68" applyFont="1" applyFill="1" applyBorder="1" applyAlignment="1">
      <alignment horizontal="center" vertical="center"/>
    </xf>
    <xf numFmtId="0" fontId="29" fillId="7" borderId="1" xfId="68" applyFont="1" applyFill="1" applyBorder="1" applyAlignment="1">
      <alignment horizontal="center" vertical="center"/>
    </xf>
    <xf numFmtId="3" fontId="28" fillId="0" borderId="0" xfId="69" applyNumberFormat="1" applyFont="1" applyFill="1" applyBorder="1" applyAlignment="1">
      <alignment horizontal="left" vertical="center"/>
    </xf>
    <xf numFmtId="3" fontId="28" fillId="0" borderId="7" xfId="69" applyNumberFormat="1" applyFont="1" applyFill="1" applyBorder="1" applyAlignment="1">
      <alignment horizontal="center" vertical="center"/>
    </xf>
    <xf numFmtId="0" fontId="28" fillId="0" borderId="0" xfId="70" applyFont="1" applyFill="1" applyBorder="1" applyAlignment="1">
      <alignment vertical="center"/>
    </xf>
    <xf numFmtId="0" fontId="28" fillId="0" borderId="1" xfId="70" applyFont="1" applyFill="1" applyBorder="1" applyAlignment="1">
      <alignment horizontal="center" vertical="center"/>
    </xf>
    <xf numFmtId="0" fontId="28" fillId="0" borderId="0" xfId="71" applyFont="1" applyFill="1" applyBorder="1" applyAlignment="1">
      <alignment vertical="center"/>
    </xf>
    <xf numFmtId="0" fontId="28" fillId="0" borderId="1" xfId="71" applyFont="1" applyFill="1" applyBorder="1" applyAlignment="1">
      <alignment horizontal="center" vertical="center"/>
    </xf>
    <xf numFmtId="0" fontId="28" fillId="0" borderId="0" xfId="26" applyFont="1" applyFill="1" applyBorder="1" applyAlignment="1">
      <alignment vertical="center"/>
    </xf>
    <xf numFmtId="0" fontId="28" fillId="0" borderId="1" xfId="26" applyFont="1" applyFill="1" applyBorder="1" applyAlignment="1">
      <alignment horizontal="center" vertical="center"/>
    </xf>
    <xf numFmtId="0" fontId="28" fillId="0" borderId="0" xfId="27" applyFont="1" applyFill="1" applyBorder="1" applyAlignment="1" applyProtection="1">
      <alignment vertical="center"/>
    </xf>
    <xf numFmtId="0" fontId="28" fillId="0" borderId="4" xfId="27" applyFont="1" applyFill="1" applyBorder="1" applyAlignment="1" applyProtection="1">
      <alignment horizontal="center" vertical="center"/>
    </xf>
    <xf numFmtId="3" fontId="28" fillId="0" borderId="0" xfId="72" applyNumberFormat="1" applyFont="1" applyFill="1" applyBorder="1" applyAlignment="1">
      <alignment horizontal="left" vertical="center"/>
    </xf>
    <xf numFmtId="3" fontId="28" fillId="0" borderId="7" xfId="72" applyNumberFormat="1" applyFont="1" applyFill="1" applyBorder="1" applyAlignment="1">
      <alignment horizontal="center" vertical="center"/>
    </xf>
    <xf numFmtId="0" fontId="27" fillId="0" borderId="0" xfId="23" applyFont="1" applyFill="1" applyBorder="1" applyAlignment="1">
      <alignment vertical="center"/>
    </xf>
    <xf numFmtId="0" fontId="27" fillId="0" borderId="1" xfId="23" applyFont="1" applyFill="1" applyBorder="1" applyAlignment="1">
      <alignment horizontal="center" vertical="center"/>
    </xf>
    <xf numFmtId="3" fontId="28" fillId="0" borderId="0" xfId="60" applyNumberFormat="1" applyFont="1" applyFill="1" applyBorder="1" applyAlignment="1">
      <alignment horizontal="left" vertical="center"/>
    </xf>
    <xf numFmtId="3" fontId="28" fillId="0" borderId="7" xfId="60" applyNumberFormat="1" applyFont="1" applyFill="1" applyBorder="1" applyAlignment="1">
      <alignment horizontal="center" vertical="center"/>
    </xf>
    <xf numFmtId="3" fontId="28" fillId="0" borderId="0" xfId="77" applyNumberFormat="1" applyFont="1" applyFill="1" applyBorder="1" applyAlignment="1">
      <alignment horizontal="left" vertical="center"/>
    </xf>
    <xf numFmtId="3" fontId="28" fillId="0" borderId="1" xfId="77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26" fillId="0" borderId="10" xfId="0" applyFont="1" applyBorder="1"/>
    <xf numFmtId="0" fontId="26" fillId="0" borderId="19" xfId="0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26" fillId="0" borderId="19" xfId="0" applyFont="1" applyBorder="1"/>
    <xf numFmtId="0" fontId="26" fillId="0" borderId="19" xfId="0" applyFont="1" applyFill="1" applyBorder="1" applyAlignment="1">
      <alignment horizontal="center" vertical="center" wrapText="1"/>
    </xf>
    <xf numFmtId="0" fontId="26" fillId="0" borderId="13" xfId="0" applyFont="1" applyBorder="1"/>
    <xf numFmtId="0" fontId="27" fillId="6" borderId="0" xfId="0" applyFont="1" applyFill="1" applyBorder="1"/>
    <xf numFmtId="0" fontId="26" fillId="6" borderId="1" xfId="0" applyFont="1" applyFill="1" applyBorder="1" applyAlignment="1">
      <alignment horizontal="center" vertical="center"/>
    </xf>
    <xf numFmtId="0" fontId="27" fillId="6" borderId="1" xfId="0" applyFont="1" applyFill="1" applyBorder="1"/>
    <xf numFmtId="3" fontId="27" fillId="0" borderId="1" xfId="0" applyNumberFormat="1" applyFont="1" applyBorder="1"/>
    <xf numFmtId="0" fontId="27" fillId="0" borderId="1" xfId="0" applyFont="1" applyBorder="1"/>
    <xf numFmtId="0" fontId="27" fillId="0" borderId="1" xfId="0" quotePrefix="1" applyFont="1" applyBorder="1"/>
    <xf numFmtId="0" fontId="27" fillId="6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14" fontId="32" fillId="0" borderId="0" xfId="0" quotePrefix="1" applyNumberFormat="1" applyFont="1" applyFill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3" fontId="33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164" fontId="33" fillId="0" borderId="1" xfId="0" quotePrefix="1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vertical="center" wrapText="1"/>
    </xf>
    <xf numFmtId="0" fontId="33" fillId="0" borderId="1" xfId="0" quotePrefix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27" fillId="0" borderId="0" xfId="0" applyFont="1" applyFill="1"/>
    <xf numFmtId="3" fontId="31" fillId="0" borderId="1" xfId="0" applyNumberFormat="1" applyFont="1" applyFill="1" applyBorder="1" applyAlignment="1">
      <alignment horizontal="left" vertical="center" wrapText="1"/>
    </xf>
    <xf numFmtId="164" fontId="31" fillId="0" borderId="1" xfId="0" quotePrefix="1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" xfId="0" quotePrefix="1" applyFont="1" applyFill="1" applyBorder="1" applyAlignment="1">
      <alignment vertical="center" wrapText="1"/>
    </xf>
    <xf numFmtId="0" fontId="31" fillId="0" borderId="1" xfId="0" quotePrefix="1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vertical="center" wrapText="1"/>
    </xf>
    <xf numFmtId="0" fontId="32" fillId="0" borderId="0" xfId="0" applyFont="1" applyFill="1"/>
    <xf numFmtId="0" fontId="31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78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15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vertical="center"/>
    </xf>
    <xf numFmtId="0" fontId="39" fillId="0" borderId="1" xfId="0" quotePrefix="1" applyFont="1" applyBorder="1" applyAlignment="1">
      <alignment vertical="center"/>
    </xf>
    <xf numFmtId="0" fontId="39" fillId="0" borderId="1" xfId="0" quotePrefix="1" applyNumberFormat="1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16" fontId="39" fillId="0" borderId="1" xfId="0" quotePrefix="1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left" vertical="center" wrapText="1"/>
    </xf>
    <xf numFmtId="3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/>
    <xf numFmtId="0" fontId="9" fillId="16" borderId="1" xfId="0" applyFont="1" applyFill="1" applyBorder="1" applyAlignment="1">
      <alignment horizontal="center" vertical="center" wrapText="1"/>
    </xf>
    <xf numFmtId="0" fontId="9" fillId="16" borderId="1" xfId="0" quotePrefix="1" applyFont="1" applyFill="1" applyBorder="1" applyAlignment="1">
      <alignment horizontal="center" vertical="center" wrapText="1"/>
    </xf>
    <xf numFmtId="0" fontId="9" fillId="16" borderId="1" xfId="0" applyNumberFormat="1" applyFont="1" applyFill="1" applyBorder="1" applyAlignment="1">
      <alignment horizontal="center" vertical="center" wrapText="1"/>
    </xf>
    <xf numFmtId="0" fontId="9" fillId="16" borderId="1" xfId="0" quotePrefix="1" applyNumberFormat="1" applyFont="1" applyFill="1" applyBorder="1" applyAlignment="1">
      <alignment horizontal="center" vertical="center" wrapText="1"/>
    </xf>
    <xf numFmtId="0" fontId="9" fillId="16" borderId="1" xfId="0" quotePrefix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6" fillId="14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5" fontId="9" fillId="0" borderId="1" xfId="89" quotePrefix="1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quotePrefix="1" applyFont="1" applyFill="1"/>
    <xf numFmtId="0" fontId="1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3" fillId="8" borderId="1" xfId="0" applyNumberFormat="1" applyFont="1" applyFill="1" applyBorder="1" applyAlignment="1" applyProtection="1">
      <alignment horizontal="center" vertical="center"/>
    </xf>
    <xf numFmtId="0" fontId="43" fillId="9" borderId="1" xfId="0" applyNumberFormat="1" applyFont="1" applyFill="1" applyBorder="1" applyAlignment="1" applyProtection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9" fillId="3" borderId="0" xfId="78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3" fillId="0" borderId="1" xfId="0" applyFont="1" applyFill="1" applyBorder="1"/>
    <xf numFmtId="0" fontId="9" fillId="3" borderId="0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left" vertical="center"/>
    </xf>
    <xf numFmtId="166" fontId="12" fillId="0" borderId="1" xfId="0" quotePrefix="1" applyNumberFormat="1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0" fontId="9" fillId="0" borderId="0" xfId="0" applyFont="1" applyBorder="1"/>
    <xf numFmtId="0" fontId="9" fillId="8" borderId="1" xfId="0" applyFont="1" applyFill="1" applyBorder="1"/>
    <xf numFmtId="0" fontId="9" fillId="8" borderId="1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43" fillId="0" borderId="0" xfId="0" applyNumberFormat="1" applyFont="1" applyFill="1" applyBorder="1" applyAlignment="1" applyProtection="1">
      <alignment horizontal="center" vertical="center"/>
    </xf>
    <xf numFmtId="0" fontId="9" fillId="5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9" fillId="4" borderId="0" xfId="0" applyFont="1" applyFill="1"/>
    <xf numFmtId="0" fontId="46" fillId="0" borderId="0" xfId="0" applyFont="1" applyFill="1"/>
    <xf numFmtId="14" fontId="9" fillId="0" borderId="0" xfId="0" quotePrefix="1" applyNumberFormat="1" applyFont="1" applyFill="1" applyAlignment="1">
      <alignment horizontal="center" vertical="center"/>
    </xf>
    <xf numFmtId="0" fontId="9" fillId="0" borderId="0" xfId="0" quotePrefix="1" applyFont="1" applyFill="1"/>
    <xf numFmtId="0" fontId="9" fillId="17" borderId="1" xfId="0" applyFont="1" applyFill="1" applyBorder="1" applyAlignment="1">
      <alignment horizontal="center" vertical="center"/>
    </xf>
    <xf numFmtId="0" fontId="9" fillId="17" borderId="1" xfId="0" quotePrefix="1" applyFont="1" applyFill="1" applyBorder="1" applyAlignment="1">
      <alignment horizontal="center" vertical="center" wrapText="1"/>
    </xf>
    <xf numFmtId="0" fontId="9" fillId="17" borderId="1" xfId="0" quotePrefix="1" applyNumberFormat="1" applyFont="1" applyFill="1" applyBorder="1" applyAlignment="1">
      <alignment horizontal="center" vertical="center" wrapText="1"/>
    </xf>
    <xf numFmtId="164" fontId="9" fillId="17" borderId="1" xfId="0" quotePrefix="1" applyNumberFormat="1" applyFont="1" applyFill="1" applyBorder="1" applyAlignment="1">
      <alignment horizontal="center" vertical="center" wrapText="1"/>
    </xf>
    <xf numFmtId="49" fontId="9" fillId="17" borderId="1" xfId="0" applyNumberFormat="1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1" xfId="0" quotePrefix="1" applyFont="1" applyFill="1" applyBorder="1" applyAlignment="1">
      <alignment horizontal="left" vertical="center" wrapText="1"/>
    </xf>
    <xf numFmtId="166" fontId="9" fillId="17" borderId="1" xfId="0" quotePrefix="1" applyNumberFormat="1" applyFont="1" applyFill="1" applyBorder="1" applyAlignment="1">
      <alignment horizontal="left" vertical="center" wrapText="1"/>
    </xf>
    <xf numFmtId="166" fontId="9" fillId="17" borderId="1" xfId="0" quotePrefix="1" applyNumberFormat="1" applyFont="1" applyFill="1" applyBorder="1" applyAlignment="1">
      <alignment horizontal="center" vertical="center" wrapText="1"/>
    </xf>
    <xf numFmtId="0" fontId="9" fillId="17" borderId="1" xfId="0" quotePrefix="1" applyNumberFormat="1" applyFont="1" applyFill="1" applyBorder="1" applyAlignment="1">
      <alignment horizontal="left" vertical="center" wrapText="1"/>
    </xf>
    <xf numFmtId="0" fontId="43" fillId="17" borderId="1" xfId="0" applyNumberFormat="1" applyFont="1" applyFill="1" applyBorder="1" applyAlignment="1" applyProtection="1">
      <alignment horizontal="center" vertical="center"/>
    </xf>
    <xf numFmtId="0" fontId="9" fillId="17" borderId="1" xfId="0" applyNumberFormat="1" applyFont="1" applyFill="1" applyBorder="1" applyAlignment="1">
      <alignment horizontal="center" vertical="center" wrapText="1"/>
    </xf>
    <xf numFmtId="1" fontId="9" fillId="17" borderId="1" xfId="0" quotePrefix="1" applyNumberFormat="1" applyFont="1" applyFill="1" applyBorder="1" applyAlignment="1">
      <alignment horizontal="center" vertical="center" wrapText="1"/>
    </xf>
    <xf numFmtId="0" fontId="9" fillId="17" borderId="0" xfId="0" quotePrefix="1" applyFont="1" applyFill="1" applyBorder="1" applyAlignment="1">
      <alignment horizontal="center" vertical="center"/>
    </xf>
    <xf numFmtId="165" fontId="9" fillId="17" borderId="1" xfId="0" quotePrefix="1" applyNumberFormat="1" applyFont="1" applyFill="1" applyBorder="1" applyAlignment="1">
      <alignment horizontal="center" vertical="center" wrapText="1"/>
    </xf>
    <xf numFmtId="165" fontId="9" fillId="17" borderId="1" xfId="0" quotePrefix="1" applyNumberFormat="1" applyFont="1" applyFill="1" applyBorder="1" applyAlignment="1">
      <alignment horizontal="left" vertical="center" wrapText="1"/>
    </xf>
    <xf numFmtId="14" fontId="9" fillId="17" borderId="1" xfId="0" quotePrefix="1" applyNumberFormat="1" applyFont="1" applyFill="1" applyBorder="1" applyAlignment="1">
      <alignment horizontal="center" vertical="center"/>
    </xf>
    <xf numFmtId="0" fontId="9" fillId="17" borderId="1" xfId="0" quotePrefix="1" applyFont="1" applyFill="1" applyBorder="1" applyAlignment="1">
      <alignment vertical="center" wrapText="1"/>
    </xf>
    <xf numFmtId="0" fontId="9" fillId="17" borderId="1" xfId="0" applyFont="1" applyFill="1" applyBorder="1" applyAlignment="1" applyProtection="1">
      <alignment vertical="center" wrapText="1"/>
    </xf>
    <xf numFmtId="0" fontId="9" fillId="17" borderId="1" xfId="0" applyFont="1" applyFill="1" applyBorder="1" applyAlignment="1" applyProtection="1">
      <alignment horizontal="center" vertical="center" wrapText="1"/>
    </xf>
    <xf numFmtId="169" fontId="9" fillId="17" borderId="1" xfId="0" applyNumberFormat="1" applyFont="1" applyFill="1" applyBorder="1" applyAlignment="1">
      <alignment horizontal="left" vertical="center" wrapText="1"/>
    </xf>
    <xf numFmtId="15" fontId="9" fillId="17" borderId="1" xfId="0" applyNumberFormat="1" applyFont="1" applyFill="1" applyBorder="1" applyAlignment="1">
      <alignment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44" fillId="17" borderId="1" xfId="0" applyFont="1" applyFill="1" applyBorder="1" applyAlignment="1">
      <alignment vertical="center" wrapText="1"/>
    </xf>
    <xf numFmtId="0" fontId="9" fillId="17" borderId="1" xfId="0" quotePrefix="1" applyFont="1" applyFill="1" applyBorder="1" applyAlignment="1">
      <alignment horizontal="center" vertical="center"/>
    </xf>
    <xf numFmtId="168" fontId="9" fillId="17" borderId="1" xfId="0" applyNumberFormat="1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0" xfId="0" applyFont="1" applyFill="1" applyBorder="1" applyAlignment="1">
      <alignment vertical="center" wrapText="1"/>
    </xf>
    <xf numFmtId="0" fontId="10" fillId="17" borderId="0" xfId="0" applyFont="1" applyFill="1" applyBorder="1" applyAlignment="1">
      <alignment vertical="center"/>
    </xf>
    <xf numFmtId="3" fontId="9" fillId="17" borderId="1" xfId="0" applyNumberFormat="1" applyFont="1" applyFill="1" applyBorder="1" applyAlignment="1">
      <alignment horizontal="left" vertical="center" wrapText="1"/>
    </xf>
    <xf numFmtId="0" fontId="9" fillId="17" borderId="0" xfId="0" applyFont="1" applyFill="1" applyBorder="1" applyAlignment="1">
      <alignment horizontal="left" vertical="center"/>
    </xf>
    <xf numFmtId="14" fontId="9" fillId="17" borderId="1" xfId="0" quotePrefix="1" applyNumberFormat="1" applyFont="1" applyFill="1" applyBorder="1" applyAlignment="1">
      <alignment vertical="center"/>
    </xf>
    <xf numFmtId="165" fontId="9" fillId="17" borderId="1" xfId="0" applyNumberFormat="1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 applyProtection="1">
      <alignment horizontal="left" vertical="center" wrapText="1"/>
    </xf>
    <xf numFmtId="49" fontId="9" fillId="17" borderId="1" xfId="0" quotePrefix="1" applyNumberFormat="1" applyFont="1" applyFill="1" applyBorder="1" applyAlignment="1">
      <alignment horizontal="center" vertical="center"/>
    </xf>
    <xf numFmtId="49" fontId="9" fillId="17" borderId="1" xfId="0" quotePrefix="1" applyNumberFormat="1" applyFont="1" applyFill="1" applyBorder="1" applyAlignment="1">
      <alignment vertical="center"/>
    </xf>
    <xf numFmtId="0" fontId="9" fillId="17" borderId="1" xfId="0" applyFont="1" applyFill="1" applyBorder="1" applyAlignment="1">
      <alignment vertical="center"/>
    </xf>
    <xf numFmtId="165" fontId="9" fillId="17" borderId="1" xfId="89" quotePrefix="1" applyNumberFormat="1" applyFont="1" applyFill="1" applyBorder="1" applyAlignment="1">
      <alignment horizontal="center" vertical="center" wrapText="1"/>
    </xf>
    <xf numFmtId="164" fontId="9" fillId="17" borderId="1" xfId="0" applyNumberFormat="1" applyFont="1" applyFill="1" applyBorder="1" applyAlignment="1">
      <alignment horizontal="center" vertical="center" wrapText="1"/>
    </xf>
    <xf numFmtId="166" fontId="9" fillId="17" borderId="1" xfId="0" applyNumberFormat="1" applyFont="1" applyFill="1" applyBorder="1" applyAlignment="1">
      <alignment horizontal="center" vertical="center" wrapText="1"/>
    </xf>
    <xf numFmtId="14" fontId="9" fillId="17" borderId="1" xfId="0" quotePrefix="1" applyNumberFormat="1" applyFont="1" applyFill="1" applyBorder="1" applyAlignment="1">
      <alignment horizontal="center" vertical="center" wrapText="1"/>
    </xf>
    <xf numFmtId="0" fontId="12" fillId="17" borderId="1" xfId="0" quotePrefix="1" applyFont="1" applyFill="1" applyBorder="1" applyAlignment="1">
      <alignment vertical="center" wrapText="1"/>
    </xf>
    <xf numFmtId="0" fontId="12" fillId="17" borderId="1" xfId="0" applyFont="1" applyFill="1" applyBorder="1" applyAlignment="1">
      <alignment vertical="center"/>
    </xf>
    <xf numFmtId="0" fontId="12" fillId="17" borderId="1" xfId="0" quotePrefix="1" applyFont="1" applyFill="1" applyBorder="1" applyAlignment="1">
      <alignment horizontal="left" vertical="center" wrapText="1"/>
    </xf>
    <xf numFmtId="0" fontId="43" fillId="17" borderId="1" xfId="90" applyFont="1" applyFill="1" applyBorder="1" applyAlignment="1">
      <alignment horizontal="left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43" fillId="17" borderId="1" xfId="90" applyFont="1" applyFill="1" applyBorder="1" applyAlignment="1">
      <alignment vertical="center" wrapText="1"/>
    </xf>
    <xf numFmtId="0" fontId="43" fillId="17" borderId="35" xfId="90" quotePrefix="1" applyFont="1" applyFill="1" applyBorder="1" applyAlignment="1"/>
    <xf numFmtId="0" fontId="12" fillId="17" borderId="1" xfId="0" applyFont="1" applyFill="1" applyBorder="1" applyAlignment="1">
      <alignment vertical="center" wrapText="1"/>
    </xf>
    <xf numFmtId="0" fontId="9" fillId="17" borderId="1" xfId="0" quotePrefix="1" applyFont="1" applyFill="1" applyBorder="1" applyAlignment="1">
      <alignment vertical="center"/>
    </xf>
    <xf numFmtId="0" fontId="9" fillId="17" borderId="1" xfId="0" quotePrefix="1" applyFont="1" applyFill="1" applyBorder="1" applyAlignment="1">
      <alignment horizontal="left" vertical="center"/>
    </xf>
    <xf numFmtId="0" fontId="43" fillId="17" borderId="34" xfId="90" applyFont="1" applyFill="1" applyBorder="1" applyAlignment="1"/>
    <xf numFmtId="0" fontId="43" fillId="17" borderId="1" xfId="90" quotePrefix="1" applyFont="1" applyFill="1" applyBorder="1" applyAlignment="1">
      <alignment horizontal="left" vertical="center" wrapText="1"/>
    </xf>
    <xf numFmtId="0" fontId="43" fillId="17" borderId="1" xfId="90" applyFont="1" applyFill="1" applyBorder="1" applyAlignment="1">
      <alignment horizontal="center" vertical="center" wrapText="1"/>
    </xf>
    <xf numFmtId="165" fontId="9" fillId="17" borderId="1" xfId="0" applyNumberFormat="1" applyFont="1" applyFill="1" applyBorder="1" applyAlignment="1">
      <alignment horizontal="left" vertical="center" wrapText="1"/>
    </xf>
    <xf numFmtId="15" fontId="9" fillId="17" borderId="1" xfId="0" quotePrefix="1" applyNumberFormat="1" applyFont="1" applyFill="1" applyBorder="1" applyAlignment="1">
      <alignment horizontal="center" vertical="center"/>
    </xf>
    <xf numFmtId="15" fontId="9" fillId="17" borderId="1" xfId="0" quotePrefix="1" applyNumberFormat="1" applyFont="1" applyFill="1" applyBorder="1" applyAlignment="1">
      <alignment vertical="center"/>
    </xf>
    <xf numFmtId="169" fontId="9" fillId="17" borderId="1" xfId="0" quotePrefix="1" applyNumberFormat="1" applyFont="1" applyFill="1" applyBorder="1" applyAlignment="1">
      <alignment horizontal="left" vertical="center" wrapText="1"/>
    </xf>
    <xf numFmtId="0" fontId="9" fillId="18" borderId="1" xfId="0" applyFont="1" applyFill="1" applyBorder="1" applyAlignment="1">
      <alignment horizontal="center" vertical="center"/>
    </xf>
    <xf numFmtId="0" fontId="9" fillId="18" borderId="1" xfId="0" quotePrefix="1" applyFont="1" applyFill="1" applyBorder="1" applyAlignment="1">
      <alignment horizontal="center" vertical="center" wrapText="1"/>
    </xf>
    <xf numFmtId="0" fontId="9" fillId="18" borderId="1" xfId="0" quotePrefix="1" applyNumberFormat="1" applyFont="1" applyFill="1" applyBorder="1" applyAlignment="1">
      <alignment horizontal="center" vertical="center" wrapText="1"/>
    </xf>
    <xf numFmtId="164" fontId="9" fillId="18" borderId="1" xfId="0" quotePrefix="1" applyNumberFormat="1" applyFont="1" applyFill="1" applyBorder="1" applyAlignment="1">
      <alignment horizontal="center" vertical="center" wrapText="1"/>
    </xf>
    <xf numFmtId="49" fontId="9" fillId="18" borderId="1" xfId="0" applyNumberFormat="1" applyFont="1" applyFill="1" applyBorder="1" applyAlignment="1">
      <alignment horizontal="center" vertical="center" wrapText="1"/>
    </xf>
    <xf numFmtId="3" fontId="9" fillId="18" borderId="1" xfId="0" applyNumberFormat="1" applyFont="1" applyFill="1" applyBorder="1" applyAlignment="1">
      <alignment horizontal="left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vertical="center" wrapText="1"/>
    </xf>
    <xf numFmtId="0" fontId="9" fillId="18" borderId="1" xfId="0" quotePrefix="1" applyFont="1" applyFill="1" applyBorder="1" applyAlignment="1">
      <alignment horizontal="left" vertical="center" wrapText="1"/>
    </xf>
    <xf numFmtId="166" fontId="9" fillId="18" borderId="1" xfId="0" quotePrefix="1" applyNumberFormat="1" applyFont="1" applyFill="1" applyBorder="1" applyAlignment="1">
      <alignment horizontal="left" vertical="center" wrapText="1"/>
    </xf>
    <xf numFmtId="166" fontId="9" fillId="18" borderId="1" xfId="0" quotePrefix="1" applyNumberFormat="1" applyFont="1" applyFill="1" applyBorder="1" applyAlignment="1">
      <alignment horizontal="center" vertical="center" wrapText="1"/>
    </xf>
    <xf numFmtId="0" fontId="9" fillId="18" borderId="1" xfId="0" quotePrefix="1" applyNumberFormat="1" applyFont="1" applyFill="1" applyBorder="1" applyAlignment="1">
      <alignment horizontal="left" vertical="center" wrapText="1"/>
    </xf>
    <xf numFmtId="0" fontId="43" fillId="18" borderId="1" xfId="0" applyNumberFormat="1" applyFont="1" applyFill="1" applyBorder="1" applyAlignment="1" applyProtection="1">
      <alignment horizontal="center" vertical="center"/>
    </xf>
    <xf numFmtId="165" fontId="9" fillId="18" borderId="1" xfId="0" quotePrefix="1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left" vertical="center"/>
    </xf>
    <xf numFmtId="49" fontId="9" fillId="18" borderId="1" xfId="0" quotePrefix="1" applyNumberFormat="1" applyFont="1" applyFill="1" applyBorder="1" applyAlignment="1">
      <alignment horizontal="center" vertical="center"/>
    </xf>
    <xf numFmtId="49" fontId="12" fillId="18" borderId="1" xfId="0" applyNumberFormat="1" applyFont="1" applyFill="1" applyBorder="1" applyAlignment="1">
      <alignment vertical="center"/>
    </xf>
    <xf numFmtId="0" fontId="9" fillId="18" borderId="1" xfId="0" applyFont="1" applyFill="1" applyBorder="1" applyAlignment="1" applyProtection="1">
      <alignment vertical="center" wrapText="1"/>
    </xf>
    <xf numFmtId="0" fontId="9" fillId="18" borderId="1" xfId="0" applyFont="1" applyFill="1" applyBorder="1" applyAlignment="1" applyProtection="1">
      <alignment horizontal="center" vertical="center" wrapText="1"/>
    </xf>
    <xf numFmtId="169" fontId="9" fillId="18" borderId="1" xfId="0" applyNumberFormat="1" applyFont="1" applyFill="1" applyBorder="1" applyAlignment="1">
      <alignment horizontal="left" vertical="center" wrapText="1"/>
    </xf>
    <xf numFmtId="0" fontId="12" fillId="18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left" vertical="center"/>
    </xf>
    <xf numFmtId="0" fontId="9" fillId="18" borderId="1" xfId="0" applyFont="1" applyFill="1" applyBorder="1" applyAlignment="1">
      <alignment horizontal="left" vertical="center" wrapText="1"/>
    </xf>
    <xf numFmtId="0" fontId="44" fillId="18" borderId="1" xfId="0" applyFont="1" applyFill="1" applyBorder="1" applyAlignment="1">
      <alignment vertical="center" wrapText="1"/>
    </xf>
    <xf numFmtId="0" fontId="9" fillId="18" borderId="1" xfId="0" quotePrefix="1" applyFont="1" applyFill="1" applyBorder="1" applyAlignment="1">
      <alignment horizontal="center" vertical="center"/>
    </xf>
    <xf numFmtId="168" fontId="9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 applyProtection="1">
      <alignment horizontal="left" vertical="center" wrapText="1"/>
    </xf>
    <xf numFmtId="0" fontId="9" fillId="18" borderId="1" xfId="0" quotePrefix="1" applyFont="1" applyFill="1" applyBorder="1" applyAlignment="1">
      <alignment vertical="center" wrapText="1"/>
    </xf>
    <xf numFmtId="0" fontId="10" fillId="18" borderId="0" xfId="0" applyFont="1" applyFill="1" applyBorder="1" applyAlignment="1">
      <alignment vertical="center" wrapText="1"/>
    </xf>
    <xf numFmtId="0" fontId="10" fillId="18" borderId="0" xfId="0" applyFont="1" applyFill="1" applyBorder="1" applyAlignment="1">
      <alignment vertical="center"/>
    </xf>
    <xf numFmtId="0" fontId="9" fillId="18" borderId="1" xfId="0" applyNumberFormat="1" applyFont="1" applyFill="1" applyBorder="1" applyAlignment="1">
      <alignment horizontal="center" vertical="center" wrapText="1"/>
    </xf>
    <xf numFmtId="49" fontId="12" fillId="18" borderId="1" xfId="0" applyNumberFormat="1" applyFont="1" applyFill="1" applyBorder="1" applyAlignment="1">
      <alignment horizontal="left" vertical="center"/>
    </xf>
    <xf numFmtId="49" fontId="9" fillId="18" borderId="1" xfId="0" quotePrefix="1" applyNumberFormat="1" applyFont="1" applyFill="1" applyBorder="1" applyAlignment="1">
      <alignment horizontal="left" vertical="center"/>
    </xf>
    <xf numFmtId="0" fontId="9" fillId="18" borderId="0" xfId="0" applyFont="1" applyFill="1" applyBorder="1" applyAlignment="1">
      <alignment vertical="center"/>
    </xf>
    <xf numFmtId="0" fontId="9" fillId="18" borderId="1" xfId="0" applyFont="1" applyFill="1" applyBorder="1" applyAlignment="1" applyProtection="1">
      <alignment horizontal="left" vertical="center" wrapText="1"/>
    </xf>
    <xf numFmtId="49" fontId="9" fillId="18" borderId="1" xfId="0" applyNumberFormat="1" applyFont="1" applyFill="1" applyBorder="1" applyAlignment="1">
      <alignment vertical="center"/>
    </xf>
    <xf numFmtId="169" fontId="9" fillId="18" borderId="1" xfId="0" quotePrefix="1" applyNumberFormat="1" applyFont="1" applyFill="1" applyBorder="1" applyAlignment="1">
      <alignment horizontal="left" vertical="center" wrapText="1"/>
    </xf>
    <xf numFmtId="0" fontId="9" fillId="19" borderId="1" xfId="0" applyFont="1" applyFill="1" applyBorder="1" applyAlignment="1">
      <alignment horizontal="center" vertical="center"/>
    </xf>
    <xf numFmtId="0" fontId="9" fillId="19" borderId="1" xfId="0" quotePrefix="1" applyFont="1" applyFill="1" applyBorder="1" applyAlignment="1">
      <alignment horizontal="center" vertical="center" wrapText="1"/>
    </xf>
    <xf numFmtId="0" fontId="9" fillId="19" borderId="1" xfId="0" quotePrefix="1" applyNumberFormat="1" applyFont="1" applyFill="1" applyBorder="1" applyAlignment="1">
      <alignment horizontal="center" vertical="center" wrapText="1"/>
    </xf>
    <xf numFmtId="164" fontId="9" fillId="19" borderId="1" xfId="0" quotePrefix="1" applyNumberFormat="1" applyFont="1" applyFill="1" applyBorder="1" applyAlignment="1">
      <alignment horizontal="center" vertical="center" wrapText="1"/>
    </xf>
    <xf numFmtId="49" fontId="9" fillId="19" borderId="1" xfId="0" applyNumberFormat="1" applyFont="1" applyFill="1" applyBorder="1" applyAlignment="1">
      <alignment horizontal="center" vertical="center" wrapText="1"/>
    </xf>
    <xf numFmtId="3" fontId="9" fillId="19" borderId="1" xfId="0" applyNumberFormat="1" applyFont="1" applyFill="1" applyBorder="1" applyAlignment="1">
      <alignment horizontal="left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vertical="center" wrapText="1"/>
    </xf>
    <xf numFmtId="0" fontId="9" fillId="19" borderId="1" xfId="0" quotePrefix="1" applyFont="1" applyFill="1" applyBorder="1" applyAlignment="1">
      <alignment horizontal="left" vertical="center" wrapText="1"/>
    </xf>
    <xf numFmtId="166" fontId="9" fillId="19" borderId="1" xfId="0" quotePrefix="1" applyNumberFormat="1" applyFont="1" applyFill="1" applyBorder="1" applyAlignment="1">
      <alignment horizontal="left" vertical="center" wrapText="1"/>
    </xf>
    <xf numFmtId="166" fontId="9" fillId="19" borderId="1" xfId="0" quotePrefix="1" applyNumberFormat="1" applyFont="1" applyFill="1" applyBorder="1" applyAlignment="1">
      <alignment horizontal="center" vertical="center" wrapText="1"/>
    </xf>
    <xf numFmtId="0" fontId="9" fillId="19" borderId="1" xfId="0" quotePrefix="1" applyNumberFormat="1" applyFont="1" applyFill="1" applyBorder="1" applyAlignment="1">
      <alignment horizontal="left" vertical="center" wrapText="1"/>
    </xf>
    <xf numFmtId="0" fontId="43" fillId="19" borderId="1" xfId="0" applyNumberFormat="1" applyFont="1" applyFill="1" applyBorder="1" applyAlignment="1" applyProtection="1">
      <alignment horizontal="center" vertical="center"/>
    </xf>
    <xf numFmtId="165" fontId="9" fillId="19" borderId="1" xfId="0" quotePrefix="1" applyNumberFormat="1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left" vertical="center"/>
    </xf>
    <xf numFmtId="15" fontId="9" fillId="19" borderId="1" xfId="0" quotePrefix="1" applyNumberFormat="1" applyFont="1" applyFill="1" applyBorder="1" applyAlignment="1">
      <alignment horizontal="center" vertical="center"/>
    </xf>
    <xf numFmtId="49" fontId="12" fillId="19" borderId="1" xfId="0" applyNumberFormat="1" applyFont="1" applyFill="1" applyBorder="1" applyAlignment="1">
      <alignment vertical="center"/>
    </xf>
    <xf numFmtId="0" fontId="9" fillId="19" borderId="1" xfId="0" applyFont="1" applyFill="1" applyBorder="1" applyAlignment="1" applyProtection="1">
      <alignment vertical="center" wrapText="1"/>
    </xf>
    <xf numFmtId="0" fontId="9" fillId="19" borderId="1" xfId="0" applyFont="1" applyFill="1" applyBorder="1" applyAlignment="1" applyProtection="1">
      <alignment horizontal="center" vertical="center" wrapText="1"/>
    </xf>
    <xf numFmtId="169" fontId="9" fillId="19" borderId="1" xfId="0" applyNumberFormat="1" applyFont="1" applyFill="1" applyBorder="1" applyAlignment="1">
      <alignment horizontal="left" vertical="center" wrapText="1"/>
    </xf>
    <xf numFmtId="0" fontId="12" fillId="19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left" vertical="center"/>
    </xf>
    <xf numFmtId="0" fontId="9" fillId="19" borderId="1" xfId="0" applyFont="1" applyFill="1" applyBorder="1" applyAlignment="1">
      <alignment horizontal="left" vertical="center" wrapText="1"/>
    </xf>
    <xf numFmtId="0" fontId="44" fillId="19" borderId="1" xfId="0" applyFont="1" applyFill="1" applyBorder="1" applyAlignment="1">
      <alignment vertical="center" wrapText="1"/>
    </xf>
    <xf numFmtId="0" fontId="9" fillId="19" borderId="1" xfId="0" quotePrefix="1" applyFont="1" applyFill="1" applyBorder="1" applyAlignment="1">
      <alignment horizontal="center" vertical="center"/>
    </xf>
    <xf numFmtId="168" fontId="9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 applyProtection="1">
      <alignment horizontal="left" vertical="center" wrapText="1"/>
    </xf>
    <xf numFmtId="0" fontId="9" fillId="19" borderId="1" xfId="0" quotePrefix="1" applyFont="1" applyFill="1" applyBorder="1" applyAlignment="1">
      <alignment vertical="center" wrapText="1"/>
    </xf>
    <xf numFmtId="0" fontId="10" fillId="19" borderId="0" xfId="0" applyFont="1" applyFill="1" applyBorder="1" applyAlignment="1">
      <alignment vertical="center" wrapText="1"/>
    </xf>
    <xf numFmtId="0" fontId="10" fillId="19" borderId="0" xfId="0" applyFont="1" applyFill="1" applyBorder="1" applyAlignment="1">
      <alignment vertical="center"/>
    </xf>
    <xf numFmtId="49" fontId="12" fillId="19" borderId="1" xfId="0" applyNumberFormat="1" applyFont="1" applyFill="1" applyBorder="1" applyAlignment="1">
      <alignment horizontal="left" vertical="center"/>
    </xf>
    <xf numFmtId="165" fontId="9" fillId="19" borderId="1" xfId="89" quotePrefix="1" applyNumberFormat="1" applyFont="1" applyFill="1" applyBorder="1" applyAlignment="1">
      <alignment horizontal="center" vertical="center" wrapText="1"/>
    </xf>
    <xf numFmtId="0" fontId="9" fillId="19" borderId="1" xfId="0" applyNumberFormat="1" applyFont="1" applyFill="1" applyBorder="1" applyAlignment="1">
      <alignment horizontal="center" vertical="center" wrapText="1"/>
    </xf>
    <xf numFmtId="164" fontId="9" fillId="19" borderId="1" xfId="0" applyNumberFormat="1" applyFont="1" applyFill="1" applyBorder="1" applyAlignment="1">
      <alignment horizontal="center" vertical="center" wrapText="1"/>
    </xf>
    <xf numFmtId="166" fontId="9" fillId="19" borderId="1" xfId="0" applyNumberFormat="1" applyFont="1" applyFill="1" applyBorder="1" applyAlignment="1">
      <alignment horizontal="center" vertical="center" wrapText="1"/>
    </xf>
    <xf numFmtId="14" fontId="9" fillId="19" borderId="1" xfId="0" quotePrefix="1" applyNumberFormat="1" applyFont="1" applyFill="1" applyBorder="1" applyAlignment="1">
      <alignment horizontal="center" vertical="center" wrapText="1"/>
    </xf>
    <xf numFmtId="165" fontId="9" fillId="19" borderId="1" xfId="0" applyNumberFormat="1" applyFont="1" applyFill="1" applyBorder="1" applyAlignment="1">
      <alignment horizontal="center" vertical="center" wrapText="1"/>
    </xf>
    <xf numFmtId="0" fontId="9" fillId="19" borderId="1" xfId="0" quotePrefix="1" applyFont="1" applyFill="1" applyBorder="1" applyAlignment="1">
      <alignment horizontal="left" vertical="center"/>
    </xf>
    <xf numFmtId="15" fontId="9" fillId="19" borderId="1" xfId="0" quotePrefix="1" applyNumberFormat="1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vertical="center"/>
    </xf>
    <xf numFmtId="0" fontId="10" fillId="19" borderId="1" xfId="0" applyFont="1" applyFill="1" applyBorder="1" applyAlignment="1">
      <alignment vertical="center"/>
    </xf>
    <xf numFmtId="0" fontId="9" fillId="19" borderId="1" xfId="0" applyFont="1" applyFill="1" applyBorder="1" applyAlignment="1" applyProtection="1">
      <alignment horizontal="left" vertical="center" wrapText="1"/>
    </xf>
    <xf numFmtId="0" fontId="12" fillId="19" borderId="1" xfId="0" quotePrefix="1" applyFont="1" applyFill="1" applyBorder="1" applyAlignment="1">
      <alignment vertical="center" wrapText="1"/>
    </xf>
    <xf numFmtId="0" fontId="12" fillId="19" borderId="1" xfId="0" quotePrefix="1" applyFont="1" applyFill="1" applyBorder="1" applyAlignment="1">
      <alignment horizontal="left" vertical="center" wrapText="1"/>
    </xf>
    <xf numFmtId="0" fontId="43" fillId="19" borderId="1" xfId="90" applyFont="1" applyFill="1" applyBorder="1" applyAlignment="1">
      <alignment horizontal="left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vertical="center" wrapText="1"/>
    </xf>
    <xf numFmtId="166" fontId="9" fillId="19" borderId="1" xfId="0" applyNumberFormat="1" applyFont="1" applyFill="1" applyBorder="1" applyAlignment="1">
      <alignment vertical="center" wrapText="1"/>
    </xf>
    <xf numFmtId="0" fontId="12" fillId="19" borderId="0" xfId="0" quotePrefix="1" applyFont="1" applyFill="1"/>
    <xf numFmtId="0" fontId="12" fillId="18" borderId="1" xfId="0" applyFont="1" applyFill="1" applyBorder="1" applyAlignment="1">
      <alignment vertical="center"/>
    </xf>
    <xf numFmtId="0" fontId="9" fillId="18" borderId="1" xfId="0" quotePrefix="1" applyFont="1" applyFill="1" applyBorder="1" applyAlignment="1">
      <alignment horizontal="left" vertical="center"/>
    </xf>
    <xf numFmtId="165" fontId="9" fillId="18" borderId="1" xfId="89" quotePrefix="1" applyNumberFormat="1" applyFont="1" applyFill="1" applyBorder="1" applyAlignment="1">
      <alignment horizontal="center" vertical="center" wrapText="1"/>
    </xf>
    <xf numFmtId="0" fontId="12" fillId="18" borderId="1" xfId="0" quotePrefix="1" applyFont="1" applyFill="1" applyBorder="1" applyAlignment="1">
      <alignment horizontal="left" vertical="center"/>
    </xf>
    <xf numFmtId="0" fontId="12" fillId="18" borderId="1" xfId="0" quotePrefix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1" fontId="5" fillId="0" borderId="0" xfId="0" applyNumberFormat="1" applyFont="1" applyFill="1"/>
    <xf numFmtId="1" fontId="5" fillId="0" borderId="0" xfId="0" quotePrefix="1" applyNumberFormat="1" applyFont="1" applyFill="1" applyAlignment="1">
      <alignment horizontal="center" vertical="center"/>
    </xf>
    <xf numFmtId="1" fontId="5" fillId="0" borderId="0" xfId="0" quotePrefix="1" applyNumberFormat="1" applyFont="1" applyFill="1"/>
    <xf numFmtId="0" fontId="43" fillId="19" borderId="34" xfId="9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10" fillId="6" borderId="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8" fillId="0" borderId="1" xfId="0" quotePrefix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left" vertical="center" wrapText="1"/>
    </xf>
    <xf numFmtId="166" fontId="18" fillId="0" borderId="1" xfId="0" quotePrefix="1" applyNumberFormat="1" applyFont="1" applyFill="1" applyBorder="1" applyAlignment="1">
      <alignment horizontal="left" vertical="center" wrapText="1"/>
    </xf>
    <xf numFmtId="166" fontId="18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" fontId="18" fillId="0" borderId="1" xfId="0" quotePrefix="1" applyNumberFormat="1" applyFont="1" applyFill="1" applyBorder="1" applyAlignment="1">
      <alignment horizontal="center" vertical="center" wrapText="1"/>
    </xf>
    <xf numFmtId="165" fontId="18" fillId="0" borderId="1" xfId="0" quotePrefix="1" applyNumberFormat="1" applyFont="1" applyFill="1" applyBorder="1" applyAlignment="1">
      <alignment horizontal="center" vertical="center" wrapText="1"/>
    </xf>
    <xf numFmtId="165" fontId="18" fillId="0" borderId="1" xfId="0" quotePrefix="1" applyNumberFormat="1" applyFont="1" applyFill="1" applyBorder="1" applyAlignment="1">
      <alignment horizontal="left" vertical="center" wrapText="1"/>
    </xf>
    <xf numFmtId="0" fontId="18" fillId="0" borderId="1" xfId="0" quotePrefix="1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9" fontId="18" fillId="0" borderId="1" xfId="0" applyNumberFormat="1" applyFont="1" applyFill="1" applyBorder="1" applyAlignment="1">
      <alignment horizontal="left" vertical="center" wrapText="1"/>
    </xf>
    <xf numFmtId="15" fontId="18" fillId="0" borderId="1" xfId="0" applyNumberFormat="1" applyFont="1" applyFill="1" applyBorder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168" fontId="18" fillId="0" borderId="1" xfId="0" applyNumberFormat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left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vertical="center"/>
    </xf>
    <xf numFmtId="0" fontId="51" fillId="0" borderId="1" xfId="90" applyFont="1" applyFill="1" applyBorder="1" applyAlignment="1">
      <alignment horizontal="left" vertical="center" wrapText="1"/>
    </xf>
    <xf numFmtId="0" fontId="51" fillId="0" borderId="1" xfId="90" applyFont="1" applyFill="1" applyBorder="1" applyAlignment="1">
      <alignment vertical="center" wrapText="1"/>
    </xf>
    <xf numFmtId="0" fontId="54" fillId="0" borderId="1" xfId="0" quotePrefix="1" applyFont="1" applyFill="1" applyBorder="1" applyAlignment="1">
      <alignment vertical="center" wrapText="1"/>
    </xf>
    <xf numFmtId="0" fontId="54" fillId="0" borderId="1" xfId="0" quotePrefix="1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51" fillId="0" borderId="1" xfId="90" quotePrefix="1" applyFont="1" applyFill="1" applyBorder="1" applyAlignment="1">
      <alignment horizontal="left" vertical="center" wrapText="1"/>
    </xf>
    <xf numFmtId="0" fontId="51" fillId="0" borderId="1" xfId="9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left" vertical="center" wrapText="1"/>
    </xf>
    <xf numFmtId="169" fontId="18" fillId="0" borderId="1" xfId="0" quotePrefix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166" fontId="18" fillId="0" borderId="1" xfId="0" applyNumberFormat="1" applyFont="1" applyFill="1" applyBorder="1" applyAlignment="1">
      <alignment vertical="center" wrapText="1"/>
    </xf>
    <xf numFmtId="15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vertical="center" wrapText="1"/>
    </xf>
    <xf numFmtId="15" fontId="18" fillId="0" borderId="1" xfId="0" quotePrefix="1" applyNumberFormat="1" applyFont="1" applyFill="1" applyBorder="1" applyAlignment="1" applyProtection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 applyProtection="1">
      <alignment horizontal="left" vertical="center" wrapText="1"/>
    </xf>
    <xf numFmtId="0" fontId="18" fillId="0" borderId="1" xfId="0" quotePrefix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quotePrefix="1" applyNumberFormat="1" applyFont="1" applyFill="1" applyBorder="1" applyAlignment="1" applyProtection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166" fontId="18" fillId="0" borderId="1" xfId="0" quotePrefix="1" applyNumberFormat="1" applyFont="1" applyFill="1" applyBorder="1" applyAlignment="1" applyProtection="1">
      <alignment horizontal="left" vertical="center" wrapText="1"/>
    </xf>
    <xf numFmtId="166" fontId="18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3" fontId="54" fillId="0" borderId="1" xfId="0" applyNumberFormat="1" applyFont="1" applyFill="1" applyBorder="1" applyAlignment="1">
      <alignment horizontal="left" vertical="center" wrapText="1"/>
    </xf>
    <xf numFmtId="0" fontId="18" fillId="0" borderId="1" xfId="78" applyFont="1" applyFill="1" applyBorder="1" applyAlignment="1">
      <alignment vertical="center" wrapText="1"/>
    </xf>
    <xf numFmtId="164" fontId="18" fillId="0" borderId="1" xfId="0" quotePrefix="1" applyNumberFormat="1" applyFont="1" applyFill="1" applyBorder="1" applyAlignment="1">
      <alignment horizontal="left" vertical="center" wrapText="1"/>
    </xf>
    <xf numFmtId="165" fontId="18" fillId="0" borderId="1" xfId="89" quotePrefix="1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5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vertical="center"/>
    </xf>
    <xf numFmtId="0" fontId="53" fillId="20" borderId="0" xfId="0" applyFont="1" applyFill="1" applyBorder="1" applyAlignment="1">
      <alignment vertical="center" wrapText="1"/>
    </xf>
    <xf numFmtId="0" fontId="53" fillId="20" borderId="1" xfId="0" applyFont="1" applyFill="1" applyBorder="1" applyAlignment="1">
      <alignment vertical="center" wrapText="1"/>
    </xf>
    <xf numFmtId="0" fontId="53" fillId="20" borderId="1" xfId="0" quotePrefix="1" applyFont="1" applyFill="1" applyBorder="1" applyAlignment="1" applyProtection="1">
      <alignment horizontal="left" vertical="center" wrapText="1"/>
    </xf>
    <xf numFmtId="0" fontId="18" fillId="15" borderId="0" xfId="0" applyFont="1" applyFill="1" applyBorder="1" applyAlignment="1">
      <alignment vertical="center"/>
    </xf>
    <xf numFmtId="0" fontId="18" fillId="15" borderId="0" xfId="0" applyFont="1" applyFill="1" applyBorder="1" applyAlignment="1">
      <alignment horizontal="center" vertical="center"/>
    </xf>
    <xf numFmtId="166" fontId="18" fillId="15" borderId="0" xfId="0" quotePrefix="1" applyNumberFormat="1" applyFont="1" applyFill="1" applyBorder="1" applyAlignment="1">
      <alignment horizontal="center" vertical="center" wrapText="1"/>
    </xf>
    <xf numFmtId="0" fontId="51" fillId="15" borderId="0" xfId="0" applyNumberFormat="1" applyFont="1" applyFill="1" applyBorder="1" applyAlignment="1" applyProtection="1">
      <alignment horizontal="center" vertical="center"/>
    </xf>
    <xf numFmtId="0" fontId="18" fillId="15" borderId="0" xfId="0" applyFont="1" applyFill="1" applyBorder="1" applyAlignment="1">
      <alignment horizontal="left" vertical="center"/>
    </xf>
    <xf numFmtId="0" fontId="18" fillId="15" borderId="0" xfId="0" applyFont="1" applyFill="1" applyBorder="1"/>
    <xf numFmtId="0" fontId="18" fillId="15" borderId="0" xfId="0" applyFont="1" applyFill="1" applyBorder="1" applyAlignment="1">
      <alignment horizontal="center"/>
    </xf>
    <xf numFmtId="0" fontId="9" fillId="15" borderId="0" xfId="0" applyFont="1" applyFill="1" applyBorder="1"/>
    <xf numFmtId="0" fontId="9" fillId="15" borderId="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/>
    </xf>
    <xf numFmtId="0" fontId="9" fillId="15" borderId="0" xfId="0" applyFont="1" applyFill="1" applyBorder="1" applyAlignment="1">
      <alignment horizontal="left" vertical="center"/>
    </xf>
    <xf numFmtId="14" fontId="9" fillId="15" borderId="0" xfId="0" quotePrefix="1" applyNumberFormat="1" applyFont="1" applyFill="1" applyBorder="1" applyAlignment="1">
      <alignment horizontal="center" vertical="center"/>
    </xf>
    <xf numFmtId="0" fontId="9" fillId="15" borderId="0" xfId="0" quotePrefix="1" applyFont="1" applyFill="1" applyBorder="1"/>
    <xf numFmtId="0" fontId="49" fillId="15" borderId="0" xfId="0" applyFont="1" applyFill="1" applyBorder="1" applyAlignment="1">
      <alignment vertical="center"/>
    </xf>
    <xf numFmtId="0" fontId="49" fillId="15" borderId="0" xfId="0" applyFont="1" applyFill="1" applyBorder="1"/>
    <xf numFmtId="0" fontId="50" fillId="15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39" fillId="0" borderId="0" xfId="0" applyFont="1" applyFill="1"/>
    <xf numFmtId="0" fontId="40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 applyProtection="1">
      <alignment vertical="center"/>
    </xf>
    <xf numFmtId="0" fontId="39" fillId="0" borderId="0" xfId="0" applyFont="1" applyFill="1" applyAlignment="1">
      <alignment horizontal="center" vertical="center"/>
    </xf>
    <xf numFmtId="0" fontId="40" fillId="0" borderId="1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 vertical="center"/>
    </xf>
    <xf numFmtId="0" fontId="59" fillId="4" borderId="1" xfId="0" applyFont="1" applyFill="1" applyBorder="1" applyAlignment="1">
      <alignment vertical="center"/>
    </xf>
    <xf numFmtId="0" fontId="59" fillId="0" borderId="1" xfId="0" applyFont="1" applyFill="1" applyBorder="1" applyAlignment="1">
      <alignment vertical="center"/>
    </xf>
    <xf numFmtId="0" fontId="60" fillId="21" borderId="1" xfId="0" applyFont="1" applyFill="1" applyBorder="1" applyAlignment="1">
      <alignment vertical="center"/>
    </xf>
    <xf numFmtId="0" fontId="60" fillId="0" borderId="1" xfId="0" applyFont="1" applyFill="1" applyBorder="1" applyAlignment="1">
      <alignment vertical="center"/>
    </xf>
    <xf numFmtId="0" fontId="61" fillId="0" borderId="1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0" borderId="1" xfId="0" applyFont="1" applyFill="1" applyBorder="1"/>
    <xf numFmtId="0" fontId="61" fillId="19" borderId="1" xfId="0" applyFont="1" applyFill="1" applyBorder="1"/>
    <xf numFmtId="3" fontId="59" fillId="0" borderId="1" xfId="0" applyNumberFormat="1" applyFont="1" applyFill="1" applyBorder="1" applyAlignment="1">
      <alignment horizontal="left" vertical="center"/>
    </xf>
    <xf numFmtId="3" fontId="60" fillId="21" borderId="1" xfId="0" applyNumberFormat="1" applyFont="1" applyFill="1" applyBorder="1" applyAlignment="1">
      <alignment horizontal="left" vertical="center"/>
    </xf>
    <xf numFmtId="3" fontId="60" fillId="0" borderId="1" xfId="0" applyNumberFormat="1" applyFont="1" applyFill="1" applyBorder="1" applyAlignment="1">
      <alignment horizontal="left" vertical="center"/>
    </xf>
    <xf numFmtId="0" fontId="62" fillId="0" borderId="1" xfId="0" applyFont="1" applyFill="1" applyBorder="1"/>
    <xf numFmtId="0" fontId="59" fillId="0" borderId="1" xfId="0" applyFont="1" applyFill="1" applyBorder="1" applyAlignment="1" applyProtection="1">
      <alignment vertical="center"/>
    </xf>
    <xf numFmtId="0" fontId="60" fillId="0" borderId="1" xfId="0" applyFont="1" applyFill="1" applyBorder="1" applyAlignment="1" applyProtection="1">
      <alignment vertical="center"/>
    </xf>
    <xf numFmtId="0" fontId="59" fillId="0" borderId="1" xfId="0" applyFont="1" applyFill="1" applyBorder="1" applyAlignment="1">
      <alignment vertical="center" wrapText="1"/>
    </xf>
    <xf numFmtId="0" fontId="61" fillId="3" borderId="1" xfId="0" applyFont="1" applyFill="1" applyBorder="1"/>
    <xf numFmtId="3" fontId="59" fillId="0" borderId="1" xfId="0" applyNumberFormat="1" applyFont="1" applyFill="1" applyBorder="1" applyAlignment="1">
      <alignment horizontal="left" vertical="center" wrapText="1"/>
    </xf>
    <xf numFmtId="0" fontId="60" fillId="3" borderId="1" xfId="0" applyFont="1" applyFill="1" applyBorder="1" applyAlignment="1">
      <alignment vertical="center"/>
    </xf>
    <xf numFmtId="0" fontId="63" fillId="0" borderId="1" xfId="0" quotePrefix="1" applyFont="1" applyBorder="1" applyAlignment="1">
      <alignment horizontal="right"/>
    </xf>
    <xf numFmtId="0" fontId="63" fillId="4" borderId="1" xfId="0" applyFont="1" applyFill="1" applyBorder="1" applyAlignment="1">
      <alignment horizontal="right" vertical="center"/>
    </xf>
    <xf numFmtId="0" fontId="63" fillId="0" borderId="1" xfId="0" applyFont="1" applyBorder="1" applyAlignment="1">
      <alignment horizontal="right" vertical="center"/>
    </xf>
    <xf numFmtId="0" fontId="63" fillId="4" borderId="1" xfId="0" applyFont="1" applyFill="1" applyBorder="1" applyAlignment="1">
      <alignment horizontal="right"/>
    </xf>
    <xf numFmtId="0" fontId="63" fillId="0" borderId="1" xfId="0" applyFont="1" applyBorder="1" applyAlignment="1">
      <alignment horizontal="right"/>
    </xf>
    <xf numFmtId="0" fontId="63" fillId="6" borderId="1" xfId="0" applyFont="1" applyFill="1" applyBorder="1" applyAlignment="1">
      <alignment horizontal="right"/>
    </xf>
    <xf numFmtId="0" fontId="63" fillId="6" borderId="1" xfId="0" applyFont="1" applyFill="1" applyBorder="1" applyAlignment="1">
      <alignment horizontal="right" vertical="center"/>
    </xf>
    <xf numFmtId="0" fontId="28" fillId="0" borderId="6" xfId="57" applyFont="1" applyFill="1" applyBorder="1" applyAlignment="1">
      <alignment horizontal="center" vertical="center"/>
    </xf>
    <xf numFmtId="3" fontId="28" fillId="0" borderId="1" xfId="11" applyNumberFormat="1" applyFont="1" applyFill="1" applyBorder="1" applyAlignment="1">
      <alignment horizontal="center" vertical="center"/>
    </xf>
    <xf numFmtId="0" fontId="64" fillId="0" borderId="0" xfId="0" applyFont="1" applyFill="1"/>
    <xf numFmtId="0" fontId="64" fillId="0" borderId="0" xfId="0" applyFont="1" applyFill="1" applyAlignment="1">
      <alignment horizontal="center" vertical="center"/>
    </xf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67" fillId="0" borderId="0" xfId="0" applyFont="1"/>
    <xf numFmtId="0" fontId="8" fillId="3" borderId="1" xfId="0" applyFont="1" applyFill="1" applyBorder="1" applyAlignment="1">
      <alignment horizontal="left" vertical="justify" textRotation="90"/>
    </xf>
    <xf numFmtId="0" fontId="8" fillId="22" borderId="1" xfId="0" applyFont="1" applyFill="1" applyBorder="1" applyAlignment="1">
      <alignment horizontal="left" textRotation="90"/>
    </xf>
    <xf numFmtId="0" fontId="8" fillId="22" borderId="1" xfId="0" applyFont="1" applyFill="1" applyBorder="1" applyAlignment="1">
      <alignment horizontal="left" vertical="justify" textRotation="90"/>
    </xf>
    <xf numFmtId="0" fontId="0" fillId="0" borderId="1" xfId="0" applyBorder="1" applyAlignment="1">
      <alignment horizontal="center" vertical="center"/>
    </xf>
    <xf numFmtId="0" fontId="67" fillId="0" borderId="1" xfId="0" applyFont="1" applyBorder="1"/>
    <xf numFmtId="0" fontId="0" fillId="0" borderId="1" xfId="0" applyBorder="1"/>
    <xf numFmtId="0" fontId="68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69" fillId="22" borderId="1" xfId="0" applyFont="1" applyFill="1" applyBorder="1" applyAlignment="1">
      <alignment horizontal="left" vertical="justify" textRotation="90"/>
    </xf>
    <xf numFmtId="0" fontId="6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vertical="center"/>
    </xf>
    <xf numFmtId="0" fontId="64" fillId="8" borderId="36" xfId="0" applyFont="1" applyFill="1" applyBorder="1" applyAlignment="1">
      <alignment horizontal="center" vertical="center"/>
    </xf>
    <xf numFmtId="3" fontId="70" fillId="0" borderId="1" xfId="0" applyNumberFormat="1" applyFont="1" applyFill="1" applyBorder="1" applyAlignment="1">
      <alignment horizontal="left" vertical="center"/>
    </xf>
    <xf numFmtId="0" fontId="70" fillId="0" borderId="1" xfId="0" applyFont="1" applyFill="1" applyBorder="1" applyAlignment="1" applyProtection="1">
      <alignment vertical="center"/>
    </xf>
    <xf numFmtId="0" fontId="71" fillId="0" borderId="1" xfId="0" applyFont="1" applyFill="1" applyBorder="1" applyAlignment="1">
      <alignment vertical="center"/>
    </xf>
    <xf numFmtId="0" fontId="58" fillId="2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 applyProtection="1">
      <alignment horizontal="center" vertical="center" wrapText="1"/>
    </xf>
    <xf numFmtId="14" fontId="18" fillId="0" borderId="1" xfId="0" quotePrefix="1" applyNumberFormat="1" applyFont="1" applyFill="1" applyBorder="1" applyAlignment="1">
      <alignment vertical="center" wrapText="1"/>
    </xf>
    <xf numFmtId="49" fontId="18" fillId="0" borderId="1" xfId="0" quotePrefix="1" applyNumberFormat="1" applyFont="1" applyFill="1" applyBorder="1" applyAlignment="1">
      <alignment horizontal="center" vertical="center" wrapText="1"/>
    </xf>
    <xf numFmtId="49" fontId="18" fillId="0" borderId="1" xfId="0" quotePrefix="1" applyNumberFormat="1" applyFont="1" applyFill="1" applyBorder="1" applyAlignment="1">
      <alignment vertical="center" wrapText="1"/>
    </xf>
    <xf numFmtId="0" fontId="51" fillId="0" borderId="1" xfId="90" applyFont="1" applyFill="1" applyBorder="1" applyAlignment="1">
      <alignment wrapText="1"/>
    </xf>
    <xf numFmtId="0" fontId="51" fillId="0" borderId="1" xfId="90" quotePrefix="1" applyFont="1" applyFill="1" applyBorder="1" applyAlignment="1">
      <alignment wrapText="1"/>
    </xf>
    <xf numFmtId="15" fontId="18" fillId="0" borderId="1" xfId="0" quotePrefix="1" applyNumberFormat="1" applyFont="1" applyFill="1" applyBorder="1" applyAlignment="1">
      <alignment vertical="center" wrapText="1"/>
    </xf>
    <xf numFmtId="0" fontId="54" fillId="0" borderId="1" xfId="0" applyFont="1" applyFill="1" applyBorder="1" applyAlignment="1">
      <alignment horizontal="left" vertical="center" wrapText="1"/>
    </xf>
    <xf numFmtId="49" fontId="18" fillId="0" borderId="1" xfId="0" quotePrefix="1" applyNumberFormat="1" applyFont="1" applyFill="1" applyBorder="1" applyAlignment="1">
      <alignment horizontal="left" vertical="center" wrapText="1"/>
    </xf>
    <xf numFmtId="49" fontId="54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center" wrapText="1"/>
    </xf>
    <xf numFmtId="0" fontId="51" fillId="0" borderId="1" xfId="90" applyFont="1" applyFill="1" applyBorder="1" applyAlignment="1">
      <alignment horizontal="center" wrapText="1"/>
    </xf>
    <xf numFmtId="0" fontId="53" fillId="0" borderId="1" xfId="0" applyFont="1" applyFill="1" applyBorder="1" applyAlignment="1">
      <alignment vertical="center" wrapText="1"/>
    </xf>
    <xf numFmtId="0" fontId="54" fillId="0" borderId="1" xfId="0" quotePrefix="1" applyFont="1" applyFill="1" applyBorder="1" applyAlignment="1">
      <alignment wrapText="1"/>
    </xf>
    <xf numFmtId="0" fontId="54" fillId="0" borderId="1" xfId="0" applyFont="1" applyFill="1" applyBorder="1" applyAlignment="1">
      <alignment wrapText="1"/>
    </xf>
    <xf numFmtId="0" fontId="51" fillId="0" borderId="1" xfId="0" applyFont="1" applyFill="1" applyBorder="1" applyAlignment="1">
      <alignment wrapText="1"/>
    </xf>
    <xf numFmtId="166" fontId="54" fillId="0" borderId="1" xfId="0" quotePrefix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wrapText="1"/>
    </xf>
    <xf numFmtId="0" fontId="53" fillId="2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15" borderId="18" xfId="0" applyFont="1" applyFill="1" applyBorder="1" applyAlignment="1">
      <alignment vertical="center"/>
    </xf>
    <xf numFmtId="0" fontId="12" fillId="15" borderId="18" xfId="0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73" fillId="0" borderId="1" xfId="90" applyFont="1" applyFill="1" applyBorder="1" applyAlignment="1">
      <alignment vertical="center"/>
    </xf>
    <xf numFmtId="168" fontId="9" fillId="3" borderId="1" xfId="0" quotePrefix="1" applyNumberFormat="1" applyFont="1" applyFill="1" applyBorder="1" applyAlignment="1">
      <alignment horizontal="center" vertical="center" wrapText="1"/>
    </xf>
    <xf numFmtId="0" fontId="73" fillId="3" borderId="1" xfId="90" applyFont="1" applyFill="1" applyBorder="1" applyAlignment="1">
      <alignment vertical="center" wrapText="1"/>
    </xf>
    <xf numFmtId="0" fontId="73" fillId="3" borderId="1" xfId="90" applyFont="1" applyFill="1" applyBorder="1" applyAlignment="1">
      <alignment vertical="center"/>
    </xf>
    <xf numFmtId="0" fontId="72" fillId="3" borderId="1" xfId="90" applyFont="1" applyFill="1" applyBorder="1" applyAlignment="1">
      <alignment vertical="center"/>
    </xf>
    <xf numFmtId="0" fontId="73" fillId="3" borderId="1" xfId="90" quotePrefix="1" applyFont="1" applyFill="1" applyBorder="1" applyAlignment="1">
      <alignment vertical="center"/>
    </xf>
    <xf numFmtId="0" fontId="9" fillId="23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0" borderId="1" xfId="0" quotePrefix="1" applyFont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58" fillId="20" borderId="4" xfId="0" applyFont="1" applyFill="1" applyBorder="1" applyAlignment="1">
      <alignment horizontal="center" vertical="center"/>
    </xf>
    <xf numFmtId="0" fontId="58" fillId="20" borderId="7" xfId="0" applyFont="1" applyFill="1" applyBorder="1" applyAlignment="1">
      <alignment horizontal="center" vertical="center"/>
    </xf>
    <xf numFmtId="0" fontId="58" fillId="20" borderId="1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/>
    </xf>
    <xf numFmtId="0" fontId="58" fillId="20" borderId="16" xfId="0" applyFont="1" applyFill="1" applyBorder="1" applyAlignment="1">
      <alignment horizontal="center" vertical="center" wrapText="1"/>
    </xf>
    <xf numFmtId="0" fontId="58" fillId="20" borderId="17" xfId="0" applyFont="1" applyFill="1" applyBorder="1" applyAlignment="1">
      <alignment horizontal="center" vertical="center" wrapText="1"/>
    </xf>
    <xf numFmtId="0" fontId="58" fillId="20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3" fontId="18" fillId="0" borderId="4" xfId="0" applyNumberFormat="1" applyFont="1" applyFill="1" applyBorder="1" applyAlignment="1">
      <alignment horizontal="left" vertical="center" wrapText="1"/>
    </xf>
    <xf numFmtId="3" fontId="18" fillId="0" borderId="7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3" fontId="18" fillId="0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0" borderId="1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53" fillId="2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/>
    </xf>
    <xf numFmtId="0" fontId="58" fillId="0" borderId="16" xfId="0" applyFont="1" applyFill="1" applyBorder="1" applyAlignment="1">
      <alignment horizontal="center" vertical="center"/>
    </xf>
    <xf numFmtId="0" fontId="58" fillId="0" borderId="17" xfId="0" applyFont="1" applyFill="1" applyBorder="1" applyAlignment="1">
      <alignment horizontal="center" vertical="center"/>
    </xf>
    <xf numFmtId="0" fontId="58" fillId="0" borderId="1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center"/>
    </xf>
    <xf numFmtId="0" fontId="58" fillId="0" borderId="17" xfId="0" applyFont="1" applyFill="1" applyBorder="1" applyAlignment="1">
      <alignment horizontal="center"/>
    </xf>
    <xf numFmtId="0" fontId="58" fillId="0" borderId="18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6" fillId="0" borderId="4" xfId="0" applyFont="1" applyFill="1" applyBorder="1" applyAlignment="1">
      <alignment horizontal="center" vertical="center" textRotation="90"/>
    </xf>
    <xf numFmtId="0" fontId="26" fillId="0" borderId="7" xfId="0" applyFont="1" applyFill="1" applyBorder="1" applyAlignment="1">
      <alignment horizontal="center" vertical="center" textRotation="90"/>
    </xf>
    <xf numFmtId="0" fontId="30" fillId="0" borderId="0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26" fillId="7" borderId="16" xfId="0" applyFont="1" applyFill="1" applyBorder="1" applyAlignment="1">
      <alignment horizontal="left" vertical="center"/>
    </xf>
    <xf numFmtId="0" fontId="26" fillId="7" borderId="17" xfId="0" applyFont="1" applyFill="1" applyBorder="1" applyAlignment="1">
      <alignment horizontal="left" vertical="center"/>
    </xf>
    <xf numFmtId="0" fontId="26" fillId="7" borderId="18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/>
    </xf>
    <xf numFmtId="17" fontId="26" fillId="0" borderId="14" xfId="0" applyNumberFormat="1" applyFont="1" applyBorder="1" applyAlignment="1">
      <alignment horizontal="left"/>
    </xf>
    <xf numFmtId="0" fontId="26" fillId="7" borderId="16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 wrapText="1"/>
    </xf>
    <xf numFmtId="0" fontId="26" fillId="7" borderId="18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3" fontId="35" fillId="0" borderId="1" xfId="0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3" fontId="35" fillId="0" borderId="1" xfId="0" applyNumberFormat="1" applyFont="1" applyFill="1" applyBorder="1" applyAlignment="1">
      <alignment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3" fontId="35" fillId="0" borderId="4" xfId="0" applyNumberFormat="1" applyFont="1" applyFill="1" applyBorder="1" applyAlignment="1">
      <alignment horizontal="left" vertical="center" wrapText="1"/>
    </xf>
    <xf numFmtId="3" fontId="35" fillId="0" borderId="7" xfId="0" applyNumberFormat="1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3" fontId="35" fillId="0" borderId="6" xfId="0" applyNumberFormat="1" applyFont="1" applyFill="1" applyBorder="1" applyAlignment="1">
      <alignment horizontal="left" vertical="center" wrapText="1"/>
    </xf>
    <xf numFmtId="0" fontId="39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</cellXfs>
  <cellStyles count="91">
    <cellStyle name="Hyperlink" xfId="1" builtinId="8"/>
    <cellStyle name="Normal" xfId="0" builtinId="0"/>
    <cellStyle name="Normal 100" xfId="68"/>
    <cellStyle name="Normal 101" xfId="66"/>
    <cellStyle name="Normal 102" xfId="28"/>
    <cellStyle name="Normal 103" xfId="74"/>
    <cellStyle name="Normal 104" xfId="24"/>
    <cellStyle name="Normal 105" xfId="23"/>
    <cellStyle name="Normal 2" xfId="2"/>
    <cellStyle name="Normal 2 2" xfId="78"/>
    <cellStyle name="Normal 2 3" xfId="79"/>
    <cellStyle name="Normal 2 3 2" xfId="81"/>
    <cellStyle name="Normal 2 4" xfId="83"/>
    <cellStyle name="Normal 2 5" xfId="88"/>
    <cellStyle name="Normal 2 6" xfId="85"/>
    <cellStyle name="Normal 2 7" xfId="82"/>
    <cellStyle name="Normal 3 2" xfId="80"/>
    <cellStyle name="Normal 31" xfId="33"/>
    <cellStyle name="Normal 32" xfId="18"/>
    <cellStyle name="Normal 33" xfId="31"/>
    <cellStyle name="Normal 34" xfId="32"/>
    <cellStyle name="Normal 35" xfId="3"/>
    <cellStyle name="Normal 36" xfId="11"/>
    <cellStyle name="Normal 37" xfId="13"/>
    <cellStyle name="Normal 38" xfId="4"/>
    <cellStyle name="Normal 39" xfId="5"/>
    <cellStyle name="Normal 4" xfId="89"/>
    <cellStyle name="Normal 40" xfId="7"/>
    <cellStyle name="Normal 41" xfId="14"/>
    <cellStyle name="Normal 42" xfId="8"/>
    <cellStyle name="Normal 43" xfId="39"/>
    <cellStyle name="Normal 44" xfId="34"/>
    <cellStyle name="Normal 45" xfId="40"/>
    <cellStyle name="Normal 46" xfId="9"/>
    <cellStyle name="Normal 47" xfId="35"/>
    <cellStyle name="Normal 48" xfId="41"/>
    <cellStyle name="Normal 49" xfId="19"/>
    <cellStyle name="Normal 5" xfId="84"/>
    <cellStyle name="Normal 50" xfId="12"/>
    <cellStyle name="Normal 51" xfId="42"/>
    <cellStyle name="Normal 52" xfId="36"/>
    <cellStyle name="Normal 53" xfId="20"/>
    <cellStyle name="Normal 54" xfId="37"/>
    <cellStyle name="Normal 55" xfId="43"/>
    <cellStyle name="Normal 56" xfId="38"/>
    <cellStyle name="Normal 57" xfId="15"/>
    <cellStyle name="Normal 58" xfId="21"/>
    <cellStyle name="Normal 59" xfId="44"/>
    <cellStyle name="Normal 6" xfId="87"/>
    <cellStyle name="Normal 60" xfId="16"/>
    <cellStyle name="Normal 61" xfId="45"/>
    <cellStyle name="Normal 62" xfId="17"/>
    <cellStyle name="Normal 63" xfId="46"/>
    <cellStyle name="Normal 64" xfId="22"/>
    <cellStyle name="Normal 65" xfId="6"/>
    <cellStyle name="Normal 66" xfId="10"/>
    <cellStyle name="Normal 67" xfId="47"/>
    <cellStyle name="Normal 68" xfId="48"/>
    <cellStyle name="Normal 69" xfId="49"/>
    <cellStyle name="Normal 7" xfId="86"/>
    <cellStyle name="Normal 70" xfId="50"/>
    <cellStyle name="Normal 71" xfId="51"/>
    <cellStyle name="Normal 72" xfId="52"/>
    <cellStyle name="Normal 73" xfId="53"/>
    <cellStyle name="Normal 74" xfId="54"/>
    <cellStyle name="Normal 75" xfId="55"/>
    <cellStyle name="Normal 76" xfId="56"/>
    <cellStyle name="Normal 77" xfId="57"/>
    <cellStyle name="Normal 78" xfId="58"/>
    <cellStyle name="Normal 79" xfId="59"/>
    <cellStyle name="Normal 80" xfId="60"/>
    <cellStyle name="Normal 81" xfId="75"/>
    <cellStyle name="Normal 82" xfId="76"/>
    <cellStyle name="Normal 83" xfId="77"/>
    <cellStyle name="Normal 84" xfId="61"/>
    <cellStyle name="Normal 85" xfId="29"/>
    <cellStyle name="Normal 86" xfId="72"/>
    <cellStyle name="Normal 87" xfId="69"/>
    <cellStyle name="Normal 88" xfId="30"/>
    <cellStyle name="Normal 89" xfId="62"/>
    <cellStyle name="Normal 90" xfId="63"/>
    <cellStyle name="Normal 91" xfId="67"/>
    <cellStyle name="Normal 92" xfId="73"/>
    <cellStyle name="Normal 93" xfId="70"/>
    <cellStyle name="Normal 94" xfId="26"/>
    <cellStyle name="Normal 95" xfId="71"/>
    <cellStyle name="Normal 96" xfId="64"/>
    <cellStyle name="Normal 97" xfId="27"/>
    <cellStyle name="Normal 98" xfId="25"/>
    <cellStyle name="Normal 99" xfId="65"/>
    <cellStyle name="Normal_Sheet1" xfId="90"/>
  </cellStyles>
  <dxfs count="0"/>
  <tableStyles count="0" defaultTableStyle="TableStyleMedium9" defaultPivotStyle="PivotStyleLight16"/>
  <colors>
    <mruColors>
      <color rgb="FF00FF00"/>
      <color rgb="FFFFFF00"/>
      <color rgb="FFFFFF99"/>
      <color rgb="FF008000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125413</xdr:rowOff>
    </xdr:from>
    <xdr:to>
      <xdr:col>66</xdr:col>
      <xdr:colOff>0</xdr:colOff>
      <xdr:row>5</xdr:row>
      <xdr:rowOff>142875</xdr:rowOff>
    </xdr:to>
    <xdr:cxnSp macro="">
      <xdr:nvCxnSpPr>
        <xdr:cNvPr id="2" name="Straight Connector 1"/>
        <xdr:cNvCxnSpPr/>
      </xdr:nvCxnSpPr>
      <xdr:spPr>
        <a:xfrm flipV="1">
          <a:off x="0" y="1077913"/>
          <a:ext cx="55359300" cy="17462"/>
        </a:xfrm>
        <a:prstGeom prst="line">
          <a:avLst/>
        </a:prstGeom>
        <a:ln w="57150" cmpd="thickThin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29</xdr:col>
      <xdr:colOff>914400</xdr:colOff>
      <xdr:row>0</xdr:row>
      <xdr:rowOff>47625</xdr:rowOff>
    </xdr:from>
    <xdr:to>
      <xdr:col>30</xdr:col>
      <xdr:colOff>445352</xdr:colOff>
      <xdr:row>5</xdr:row>
      <xdr:rowOff>104775</xdr:rowOff>
    </xdr:to>
    <xdr:pic>
      <xdr:nvPicPr>
        <xdr:cNvPr id="3" name="Picture 3" descr="D:\D FERY\DATA PEGAWAI  2012\Logo-Logo\80px-Lumaja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45425" y="47625"/>
          <a:ext cx="78825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323850</xdr:colOff>
      <xdr:row>1</xdr:row>
      <xdr:rowOff>19050</xdr:rowOff>
    </xdr:from>
    <xdr:to>
      <xdr:col>40</xdr:col>
      <xdr:colOff>1189231</xdr:colOff>
      <xdr:row>4</xdr:row>
      <xdr:rowOff>66675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13175" y="209550"/>
          <a:ext cx="1274956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125413</xdr:rowOff>
    </xdr:from>
    <xdr:to>
      <xdr:col>87</xdr:col>
      <xdr:colOff>0</xdr:colOff>
      <xdr:row>5</xdr:row>
      <xdr:rowOff>142875</xdr:rowOff>
    </xdr:to>
    <xdr:cxnSp macro="">
      <xdr:nvCxnSpPr>
        <xdr:cNvPr id="3" name="Straight Connector 2"/>
        <xdr:cNvCxnSpPr/>
      </xdr:nvCxnSpPr>
      <xdr:spPr>
        <a:xfrm flipV="1">
          <a:off x="0" y="1220788"/>
          <a:ext cx="29394150" cy="17462"/>
        </a:xfrm>
        <a:prstGeom prst="line">
          <a:avLst/>
        </a:prstGeom>
        <a:ln w="57150" cmpd="thickThin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914400</xdr:colOff>
      <xdr:row>0</xdr:row>
      <xdr:rowOff>47625</xdr:rowOff>
    </xdr:from>
    <xdr:to>
      <xdr:col>47</xdr:col>
      <xdr:colOff>410718</xdr:colOff>
      <xdr:row>5</xdr:row>
      <xdr:rowOff>104775</xdr:rowOff>
    </xdr:to>
    <xdr:pic>
      <xdr:nvPicPr>
        <xdr:cNvPr id="1357" name="Picture 3" descr="D:\D FERY\DATA PEGAWAI  2012\Logo-Logo\80px-Lumaja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35525" y="47625"/>
          <a:ext cx="7905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323850</xdr:colOff>
      <xdr:row>1</xdr:row>
      <xdr:rowOff>19050</xdr:rowOff>
    </xdr:from>
    <xdr:to>
      <xdr:col>59</xdr:col>
      <xdr:colOff>1189232</xdr:colOff>
      <xdr:row>4</xdr:row>
      <xdr:rowOff>66675</xdr:rowOff>
    </xdr:to>
    <xdr:pic>
      <xdr:nvPicPr>
        <xdr:cNvPr id="13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74475" y="209550"/>
          <a:ext cx="1276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fo@smkpasirianlmj.sch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 tint="0.39997558519241921"/>
  </sheetPr>
  <dimension ref="A1:CQ36"/>
  <sheetViews>
    <sheetView zoomScale="77" zoomScaleNormal="77" workbookViewId="0">
      <pane xSplit="7" topLeftCell="BS1" activePane="topRight" state="frozen"/>
      <selection activeCell="D32" sqref="D32"/>
      <selection pane="topRight" activeCell="F17" sqref="F17"/>
    </sheetView>
  </sheetViews>
  <sheetFormatPr defaultRowHeight="10.5"/>
  <cols>
    <col min="1" max="1" width="4.75" style="61" customWidth="1"/>
    <col min="2" max="2" width="17.25" style="61" customWidth="1"/>
    <col min="3" max="3" width="18.125" style="61" customWidth="1"/>
    <col min="4" max="4" width="11" style="61" customWidth="1"/>
    <col min="5" max="5" width="30" style="61" customWidth="1"/>
    <col min="6" max="6" width="21.375" style="61" customWidth="1"/>
    <col min="7" max="7" width="32.375" style="61" customWidth="1"/>
    <col min="8" max="9" width="4.875" style="61" customWidth="1"/>
    <col min="10" max="10" width="9.25" style="61" customWidth="1"/>
    <col min="11" max="11" width="9.75" style="61" customWidth="1"/>
    <col min="12" max="12" width="8.25" style="61" customWidth="1"/>
    <col min="13" max="13" width="28.5" style="61" customWidth="1"/>
    <col min="14" max="14" width="11.125" style="61" customWidth="1"/>
    <col min="15" max="16" width="5.125" style="62" customWidth="1"/>
    <col min="17" max="17" width="5.875" style="62" customWidth="1"/>
    <col min="18" max="18" width="13.5" style="62" customWidth="1"/>
    <col min="19" max="26" width="8.375" style="62" hidden="1" customWidth="1"/>
    <col min="27" max="28" width="11.125" style="61" customWidth="1"/>
    <col min="29" max="29" width="13.25" style="61" customWidth="1"/>
    <col min="30" max="30" width="16.5" style="61" customWidth="1"/>
    <col min="31" max="31" width="8.125" style="61" customWidth="1"/>
    <col min="32" max="32" width="9.875" style="61" customWidth="1"/>
    <col min="33" max="33" width="15.625" style="61" customWidth="1"/>
    <col min="34" max="34" width="7.5" style="62" customWidth="1"/>
    <col min="35" max="35" width="10.5" style="62" customWidth="1"/>
    <col min="36" max="36" width="6.5" style="62" customWidth="1"/>
    <col min="37" max="37" width="5.625" style="62" customWidth="1"/>
    <col min="38" max="38" width="32.875" style="62" customWidth="1"/>
    <col min="39" max="39" width="8.375" style="61" customWidth="1"/>
    <col min="40" max="40" width="5.375" style="61" customWidth="1"/>
    <col min="41" max="42" width="31" style="61" customWidth="1"/>
    <col min="43" max="44" width="5.375" style="61" customWidth="1"/>
    <col min="45" max="45" width="5" style="61" customWidth="1"/>
    <col min="46" max="46" width="4.875" style="61" customWidth="1"/>
    <col min="47" max="47" width="4.75" style="61" hidden="1" customWidth="1"/>
    <col min="48" max="49" width="4.875" style="61" hidden="1" customWidth="1"/>
    <col min="50" max="51" width="6" style="61" hidden="1" customWidth="1"/>
    <col min="52" max="52" width="11.75" style="61" hidden="1" customWidth="1"/>
    <col min="53" max="53" width="8.75" style="61" hidden="1" customWidth="1"/>
    <col min="54" max="54" width="8.625" style="61" hidden="1" customWidth="1"/>
    <col min="55" max="55" width="12.375" style="61" customWidth="1"/>
    <col min="56" max="56" width="17.375" style="61" customWidth="1"/>
    <col min="57" max="57" width="22" style="61" customWidth="1"/>
    <col min="58" max="58" width="12.375" style="61" customWidth="1"/>
    <col min="59" max="59" width="17.375" style="61" customWidth="1"/>
    <col min="60" max="60" width="16.375" style="61" customWidth="1"/>
    <col min="61" max="61" width="20.625" style="61" customWidth="1"/>
    <col min="62" max="62" width="18.5" style="61" customWidth="1"/>
    <col min="63" max="63" width="28.875" style="61" customWidth="1"/>
    <col min="64" max="64" width="12.875" style="61" customWidth="1"/>
    <col min="65" max="65" width="63.5" style="61" customWidth="1"/>
    <col min="66" max="66" width="17.125" style="61" customWidth="1"/>
    <col min="67" max="67" width="32.375" style="61" customWidth="1"/>
    <col min="68" max="16384" width="9" style="61"/>
  </cols>
  <sheetData>
    <row r="1" spans="1:86" s="25" customFormat="1" ht="15" customHeight="1">
      <c r="A1" s="880" t="s">
        <v>601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880"/>
      <c r="Q1" s="880"/>
      <c r="R1" s="880"/>
      <c r="S1" s="880"/>
      <c r="T1" s="880"/>
      <c r="U1" s="880"/>
      <c r="V1" s="880"/>
      <c r="W1" s="880"/>
      <c r="X1" s="880"/>
      <c r="Y1" s="880"/>
      <c r="Z1" s="880"/>
      <c r="AA1" s="880"/>
      <c r="AB1" s="880"/>
      <c r="AC1" s="880"/>
      <c r="AD1" s="880"/>
      <c r="AE1" s="880"/>
      <c r="AF1" s="880"/>
      <c r="AG1" s="880"/>
      <c r="AH1" s="880"/>
      <c r="AI1" s="880"/>
      <c r="AJ1" s="880"/>
      <c r="AK1" s="880"/>
      <c r="AL1" s="880"/>
      <c r="AM1" s="880"/>
      <c r="AN1" s="880"/>
      <c r="AO1" s="880"/>
      <c r="AP1" s="880"/>
      <c r="AQ1" s="880"/>
      <c r="AR1" s="880"/>
      <c r="AS1" s="880"/>
      <c r="AT1" s="880"/>
      <c r="AU1" s="880"/>
      <c r="AV1" s="880"/>
      <c r="AW1" s="880"/>
      <c r="AX1" s="880"/>
      <c r="AY1" s="880"/>
      <c r="AZ1" s="880"/>
      <c r="BA1" s="880"/>
      <c r="BB1" s="880"/>
      <c r="BC1" s="880"/>
      <c r="BD1" s="880"/>
      <c r="BE1" s="880"/>
      <c r="BF1" s="880"/>
      <c r="BG1" s="880"/>
      <c r="BH1" s="880"/>
      <c r="BI1" s="880"/>
      <c r="BJ1" s="880"/>
      <c r="BK1" s="880"/>
      <c r="BL1" s="880"/>
      <c r="BM1" s="880"/>
      <c r="BN1" s="880"/>
    </row>
    <row r="2" spans="1:86" s="25" customFormat="1" ht="15" customHeight="1">
      <c r="A2" s="880" t="s">
        <v>602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  <c r="AB2" s="880"/>
      <c r="AC2" s="880"/>
      <c r="AD2" s="880"/>
      <c r="AE2" s="880"/>
      <c r="AF2" s="880"/>
      <c r="AG2" s="880"/>
      <c r="AH2" s="880"/>
      <c r="AI2" s="880"/>
      <c r="AJ2" s="880"/>
      <c r="AK2" s="880"/>
      <c r="AL2" s="880"/>
      <c r="AM2" s="880"/>
      <c r="AN2" s="880"/>
      <c r="AO2" s="880"/>
      <c r="AP2" s="880"/>
      <c r="AQ2" s="880"/>
      <c r="AR2" s="880"/>
      <c r="AS2" s="880"/>
      <c r="AT2" s="880"/>
      <c r="AU2" s="880"/>
      <c r="AV2" s="880"/>
      <c r="AW2" s="880"/>
      <c r="AX2" s="880"/>
      <c r="AY2" s="880"/>
      <c r="AZ2" s="880"/>
      <c r="BA2" s="880"/>
      <c r="BB2" s="880"/>
      <c r="BC2" s="880"/>
      <c r="BD2" s="880"/>
      <c r="BE2" s="880"/>
      <c r="BF2" s="880"/>
      <c r="BG2" s="880"/>
      <c r="BH2" s="880"/>
      <c r="BI2" s="880"/>
      <c r="BJ2" s="880"/>
      <c r="BK2" s="880"/>
      <c r="BL2" s="880"/>
      <c r="BM2" s="880"/>
      <c r="BN2" s="880"/>
    </row>
    <row r="3" spans="1:86" s="25" customFormat="1" ht="15" customHeight="1">
      <c r="A3" s="880" t="s">
        <v>603</v>
      </c>
      <c r="B3" s="880"/>
      <c r="C3" s="880"/>
      <c r="D3" s="880"/>
      <c r="E3" s="880"/>
      <c r="F3" s="880"/>
      <c r="G3" s="880"/>
      <c r="H3" s="880"/>
      <c r="I3" s="880"/>
      <c r="J3" s="880"/>
      <c r="K3" s="880"/>
      <c r="L3" s="880"/>
      <c r="M3" s="880"/>
      <c r="N3" s="880"/>
      <c r="O3" s="880"/>
      <c r="P3" s="880"/>
      <c r="Q3" s="880"/>
      <c r="R3" s="880"/>
      <c r="S3" s="880"/>
      <c r="T3" s="880"/>
      <c r="U3" s="880"/>
      <c r="V3" s="880"/>
      <c r="W3" s="880"/>
      <c r="X3" s="880"/>
      <c r="Y3" s="880"/>
      <c r="Z3" s="880"/>
      <c r="AA3" s="880"/>
      <c r="AB3" s="880"/>
      <c r="AC3" s="880"/>
      <c r="AD3" s="880"/>
      <c r="AE3" s="880"/>
      <c r="AF3" s="880"/>
      <c r="AG3" s="880"/>
      <c r="AH3" s="880"/>
      <c r="AI3" s="880"/>
      <c r="AJ3" s="880"/>
      <c r="AK3" s="880"/>
      <c r="AL3" s="880"/>
      <c r="AM3" s="880"/>
      <c r="AN3" s="880"/>
      <c r="AO3" s="880"/>
      <c r="AP3" s="880"/>
      <c r="AQ3" s="880"/>
      <c r="AR3" s="880"/>
      <c r="AS3" s="880"/>
      <c r="AT3" s="880"/>
      <c r="AU3" s="880"/>
      <c r="AV3" s="880"/>
      <c r="AW3" s="880"/>
      <c r="AX3" s="880"/>
      <c r="AY3" s="880"/>
      <c r="AZ3" s="880"/>
      <c r="BA3" s="880"/>
      <c r="BB3" s="880"/>
      <c r="BC3" s="880"/>
      <c r="BD3" s="880"/>
      <c r="BE3" s="880"/>
      <c r="BF3" s="880"/>
      <c r="BG3" s="880"/>
      <c r="BH3" s="880"/>
      <c r="BI3" s="880"/>
      <c r="BJ3" s="880"/>
      <c r="BK3" s="880"/>
      <c r="BL3" s="880"/>
      <c r="BM3" s="880"/>
      <c r="BN3" s="880"/>
    </row>
    <row r="4" spans="1:86" s="25" customFormat="1" ht="15" customHeight="1">
      <c r="A4" s="881" t="s">
        <v>610</v>
      </c>
      <c r="B4" s="881"/>
      <c r="C4" s="881"/>
      <c r="D4" s="881"/>
      <c r="E4" s="881"/>
      <c r="F4" s="881"/>
      <c r="G4" s="881"/>
      <c r="H4" s="881"/>
      <c r="I4" s="881"/>
      <c r="J4" s="881"/>
      <c r="K4" s="881"/>
      <c r="L4" s="881"/>
      <c r="M4" s="881"/>
      <c r="N4" s="881"/>
      <c r="O4" s="881"/>
      <c r="P4" s="881"/>
      <c r="Q4" s="881"/>
      <c r="R4" s="881"/>
      <c r="S4" s="881"/>
      <c r="T4" s="881"/>
      <c r="U4" s="881"/>
      <c r="V4" s="881"/>
      <c r="W4" s="881"/>
      <c r="X4" s="881"/>
      <c r="Y4" s="881"/>
      <c r="Z4" s="881"/>
      <c r="AA4" s="881"/>
      <c r="AB4" s="881"/>
      <c r="AC4" s="881"/>
      <c r="AD4" s="881"/>
      <c r="AE4" s="881"/>
      <c r="AF4" s="881"/>
      <c r="AG4" s="881"/>
      <c r="AH4" s="881"/>
      <c r="AI4" s="881"/>
      <c r="AJ4" s="881"/>
      <c r="AK4" s="881"/>
      <c r="AL4" s="881"/>
      <c r="AM4" s="881"/>
      <c r="AN4" s="881"/>
      <c r="AO4" s="881"/>
      <c r="AP4" s="881"/>
      <c r="AQ4" s="881"/>
      <c r="AR4" s="881"/>
      <c r="AS4" s="881"/>
      <c r="AT4" s="881"/>
      <c r="AU4" s="881"/>
      <c r="AV4" s="881"/>
      <c r="AW4" s="881"/>
      <c r="AX4" s="881"/>
      <c r="AY4" s="881"/>
      <c r="AZ4" s="881"/>
      <c r="BA4" s="881"/>
      <c r="BB4" s="881"/>
      <c r="BC4" s="881"/>
      <c r="BD4" s="881"/>
      <c r="BE4" s="881"/>
      <c r="BF4" s="881"/>
      <c r="BG4" s="881"/>
      <c r="BH4" s="881"/>
      <c r="BI4" s="881"/>
      <c r="BJ4" s="881"/>
      <c r="BK4" s="881"/>
      <c r="BL4" s="881"/>
      <c r="BM4" s="881"/>
      <c r="BN4" s="881"/>
    </row>
    <row r="5" spans="1:86" s="25" customFormat="1" ht="15" customHeight="1">
      <c r="A5" s="881" t="s">
        <v>905</v>
      </c>
      <c r="B5" s="881"/>
      <c r="C5" s="881"/>
      <c r="D5" s="881"/>
      <c r="E5" s="881"/>
      <c r="F5" s="881"/>
      <c r="G5" s="881"/>
      <c r="H5" s="881"/>
      <c r="I5" s="881"/>
      <c r="J5" s="881"/>
      <c r="K5" s="881"/>
      <c r="L5" s="881"/>
      <c r="M5" s="881"/>
      <c r="N5" s="881"/>
      <c r="O5" s="881"/>
      <c r="P5" s="881"/>
      <c r="Q5" s="881"/>
      <c r="R5" s="881"/>
      <c r="S5" s="881"/>
      <c r="T5" s="881"/>
      <c r="U5" s="881"/>
      <c r="V5" s="881"/>
      <c r="W5" s="881"/>
      <c r="X5" s="881"/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881"/>
      <c r="AK5" s="881"/>
      <c r="AL5" s="881"/>
      <c r="AM5" s="881"/>
      <c r="AN5" s="881"/>
      <c r="AO5" s="881"/>
      <c r="AP5" s="881"/>
      <c r="AQ5" s="881"/>
      <c r="AR5" s="881"/>
      <c r="AS5" s="881"/>
      <c r="AT5" s="881"/>
      <c r="AU5" s="881"/>
      <c r="AV5" s="881"/>
      <c r="AW5" s="881"/>
      <c r="AX5" s="881"/>
      <c r="AY5" s="881"/>
      <c r="AZ5" s="881"/>
      <c r="BA5" s="881"/>
      <c r="BB5" s="881"/>
      <c r="BC5" s="881"/>
      <c r="BD5" s="881"/>
      <c r="BE5" s="881"/>
      <c r="BF5" s="881"/>
      <c r="BG5" s="881"/>
      <c r="BH5" s="881"/>
      <c r="BI5" s="881"/>
      <c r="BJ5" s="881"/>
      <c r="BK5" s="881"/>
      <c r="BL5" s="881"/>
      <c r="BM5" s="881"/>
      <c r="BN5" s="881"/>
    </row>
    <row r="6" spans="1:86" s="25" customFormat="1" ht="15" customHeight="1"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H6" s="26"/>
      <c r="AI6" s="26"/>
      <c r="AJ6" s="26"/>
      <c r="AK6" s="26"/>
      <c r="AL6" s="26"/>
    </row>
    <row r="7" spans="1:86" s="25" customFormat="1" ht="15" customHeight="1" thickBot="1">
      <c r="A7" s="27"/>
      <c r="B7" s="27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H7" s="26"/>
      <c r="AI7" s="26"/>
      <c r="AJ7" s="26"/>
      <c r="AK7" s="26"/>
      <c r="AL7" s="26"/>
    </row>
    <row r="8" spans="1:86" s="29" customFormat="1" ht="15" customHeight="1" thickBot="1">
      <c r="A8" s="876" t="s">
        <v>0</v>
      </c>
      <c r="B8" s="877" t="s">
        <v>721</v>
      </c>
      <c r="C8" s="876" t="s">
        <v>2</v>
      </c>
      <c r="D8" s="876" t="s">
        <v>1</v>
      </c>
      <c r="E8" s="876"/>
      <c r="F8" s="876" t="s">
        <v>20</v>
      </c>
      <c r="G8" s="876" t="s">
        <v>3</v>
      </c>
      <c r="H8" s="876" t="s">
        <v>61</v>
      </c>
      <c r="I8" s="876"/>
      <c r="J8" s="876" t="s">
        <v>29</v>
      </c>
      <c r="K8" s="876" t="s">
        <v>28</v>
      </c>
      <c r="L8" s="883" t="s">
        <v>858</v>
      </c>
      <c r="M8" s="884"/>
      <c r="N8" s="876" t="s">
        <v>21</v>
      </c>
      <c r="O8" s="876"/>
      <c r="P8" s="876"/>
      <c r="Q8" s="876"/>
      <c r="R8" s="877" t="s">
        <v>886</v>
      </c>
      <c r="S8" s="67"/>
      <c r="T8" s="67"/>
      <c r="U8" s="67"/>
      <c r="V8" s="67"/>
      <c r="W8" s="67"/>
      <c r="X8" s="67"/>
      <c r="Y8" s="67"/>
      <c r="Z8" s="67"/>
      <c r="AA8" s="876" t="s">
        <v>8</v>
      </c>
      <c r="AB8" s="876"/>
      <c r="AC8" s="876"/>
      <c r="AD8" s="876" t="s">
        <v>18</v>
      </c>
      <c r="AE8" s="876" t="s">
        <v>36</v>
      </c>
      <c r="AF8" s="876" t="s">
        <v>8</v>
      </c>
      <c r="AG8" s="876" t="s">
        <v>11</v>
      </c>
      <c r="AH8" s="876" t="s">
        <v>607</v>
      </c>
      <c r="AI8" s="876"/>
      <c r="AJ8" s="876" t="s">
        <v>32</v>
      </c>
      <c r="AK8" s="876"/>
      <c r="AL8" s="877" t="s">
        <v>739</v>
      </c>
      <c r="AM8" s="883" t="s">
        <v>31</v>
      </c>
      <c r="AN8" s="887"/>
      <c r="AO8" s="887"/>
      <c r="AP8" s="884"/>
      <c r="AQ8" s="876" t="s">
        <v>12</v>
      </c>
      <c r="AR8" s="876"/>
      <c r="AS8" s="876"/>
      <c r="AT8" s="882"/>
      <c r="AU8" s="28"/>
      <c r="AV8" s="28"/>
      <c r="AW8" s="28"/>
      <c r="AX8" s="28"/>
      <c r="AY8" s="28"/>
      <c r="AZ8" s="28"/>
      <c r="BA8" s="28"/>
      <c r="BB8" s="28"/>
      <c r="BC8" s="896" t="s">
        <v>718</v>
      </c>
      <c r="BD8" s="896"/>
      <c r="BE8" s="896"/>
      <c r="BF8" s="896"/>
      <c r="BG8" s="896"/>
      <c r="BH8" s="896"/>
      <c r="BI8" s="897" t="s">
        <v>57</v>
      </c>
      <c r="BJ8" s="876" t="s">
        <v>23</v>
      </c>
      <c r="BK8" s="876" t="s">
        <v>56</v>
      </c>
      <c r="BL8" s="876" t="s">
        <v>22</v>
      </c>
      <c r="BM8" s="876" t="s">
        <v>16</v>
      </c>
      <c r="BN8" s="882" t="s">
        <v>622</v>
      </c>
      <c r="BO8" s="896" t="s">
        <v>991</v>
      </c>
    </row>
    <row r="9" spans="1:86" s="29" customFormat="1" ht="15" customHeight="1" thickBot="1">
      <c r="A9" s="876"/>
      <c r="B9" s="878"/>
      <c r="C9" s="876"/>
      <c r="D9" s="876"/>
      <c r="E9" s="876"/>
      <c r="F9" s="876"/>
      <c r="G9" s="876"/>
      <c r="H9" s="876"/>
      <c r="I9" s="876"/>
      <c r="J9" s="876"/>
      <c r="K9" s="876"/>
      <c r="L9" s="885"/>
      <c r="M9" s="886"/>
      <c r="N9" s="876"/>
      <c r="O9" s="876"/>
      <c r="P9" s="876"/>
      <c r="Q9" s="876"/>
      <c r="R9" s="878"/>
      <c r="S9" s="68"/>
      <c r="T9" s="68"/>
      <c r="U9" s="68"/>
      <c r="V9" s="68"/>
      <c r="W9" s="68"/>
      <c r="X9" s="68"/>
      <c r="Y9" s="68"/>
      <c r="Z9" s="68"/>
      <c r="AA9" s="876"/>
      <c r="AB9" s="876"/>
      <c r="AC9" s="876"/>
      <c r="AD9" s="876"/>
      <c r="AE9" s="876"/>
      <c r="AF9" s="876"/>
      <c r="AG9" s="876"/>
      <c r="AH9" s="876"/>
      <c r="AI9" s="876"/>
      <c r="AJ9" s="876"/>
      <c r="AK9" s="876"/>
      <c r="AL9" s="878"/>
      <c r="AM9" s="888"/>
      <c r="AN9" s="889"/>
      <c r="AO9" s="889"/>
      <c r="AP9" s="890"/>
      <c r="AQ9" s="876" t="s">
        <v>19</v>
      </c>
      <c r="AR9" s="876"/>
      <c r="AS9" s="876" t="s">
        <v>33</v>
      </c>
      <c r="AT9" s="882"/>
      <c r="AU9" s="28"/>
      <c r="AV9" s="28"/>
      <c r="AW9" s="28"/>
      <c r="AX9" s="28"/>
      <c r="AY9" s="28"/>
      <c r="AZ9" s="28"/>
      <c r="BA9" s="28"/>
      <c r="BB9" s="28"/>
      <c r="BC9" s="891" t="s">
        <v>719</v>
      </c>
      <c r="BD9" s="891" t="s">
        <v>879</v>
      </c>
      <c r="BE9" s="891" t="s">
        <v>720</v>
      </c>
      <c r="BF9" s="893" t="s">
        <v>862</v>
      </c>
      <c r="BG9" s="894" t="s">
        <v>919</v>
      </c>
      <c r="BH9" s="893" t="s">
        <v>734</v>
      </c>
      <c r="BI9" s="897"/>
      <c r="BJ9" s="876"/>
      <c r="BK9" s="876"/>
      <c r="BL9" s="876"/>
      <c r="BM9" s="876"/>
      <c r="BN9" s="882"/>
      <c r="BO9" s="896"/>
    </row>
    <row r="10" spans="1:86" s="29" customFormat="1" ht="15" customHeight="1" thickBot="1">
      <c r="A10" s="876"/>
      <c r="B10" s="879"/>
      <c r="C10" s="876"/>
      <c r="D10" s="70" t="s">
        <v>34</v>
      </c>
      <c r="E10" s="70" t="s">
        <v>35</v>
      </c>
      <c r="F10" s="876"/>
      <c r="G10" s="876"/>
      <c r="H10" s="70" t="s">
        <v>38</v>
      </c>
      <c r="I10" s="70" t="s">
        <v>39</v>
      </c>
      <c r="J10" s="876"/>
      <c r="K10" s="882"/>
      <c r="L10" s="31" t="s">
        <v>859</v>
      </c>
      <c r="M10" s="72" t="s">
        <v>861</v>
      </c>
      <c r="N10" s="70" t="s">
        <v>4</v>
      </c>
      <c r="O10" s="70" t="s">
        <v>5</v>
      </c>
      <c r="P10" s="70" t="s">
        <v>6</v>
      </c>
      <c r="Q10" s="70" t="s">
        <v>7</v>
      </c>
      <c r="R10" s="879"/>
      <c r="S10" s="69"/>
      <c r="T10" s="69"/>
      <c r="U10" s="69"/>
      <c r="V10" s="69"/>
      <c r="W10" s="69"/>
      <c r="X10" s="69"/>
      <c r="Y10" s="69"/>
      <c r="Z10" s="69"/>
      <c r="AA10" s="70" t="s">
        <v>9</v>
      </c>
      <c r="AB10" s="70" t="s">
        <v>10</v>
      </c>
      <c r="AC10" s="70" t="s">
        <v>24</v>
      </c>
      <c r="AD10" s="876"/>
      <c r="AE10" s="876"/>
      <c r="AF10" s="876"/>
      <c r="AG10" s="876"/>
      <c r="AH10" s="70" t="s">
        <v>27</v>
      </c>
      <c r="AI10" s="70" t="s">
        <v>8</v>
      </c>
      <c r="AJ10" s="70" t="s">
        <v>30</v>
      </c>
      <c r="AK10" s="70" t="s">
        <v>7</v>
      </c>
      <c r="AL10" s="879"/>
      <c r="AM10" s="70" t="s">
        <v>14</v>
      </c>
      <c r="AN10" s="70" t="s">
        <v>7</v>
      </c>
      <c r="AO10" s="70" t="s">
        <v>15</v>
      </c>
      <c r="AP10" s="70" t="s">
        <v>719</v>
      </c>
      <c r="AQ10" s="70" t="s">
        <v>7</v>
      </c>
      <c r="AR10" s="70" t="s">
        <v>13</v>
      </c>
      <c r="AS10" s="70" t="s">
        <v>7</v>
      </c>
      <c r="AT10" s="71" t="s">
        <v>13</v>
      </c>
      <c r="AU10" s="28"/>
      <c r="AV10" s="28"/>
      <c r="AW10" s="28"/>
      <c r="AX10" s="28"/>
      <c r="AY10" s="28"/>
      <c r="AZ10" s="28"/>
      <c r="BA10" s="28"/>
      <c r="BB10" s="28"/>
      <c r="BC10" s="892"/>
      <c r="BD10" s="892"/>
      <c r="BE10" s="892"/>
      <c r="BF10" s="891"/>
      <c r="BG10" s="895"/>
      <c r="BH10" s="891"/>
      <c r="BI10" s="897"/>
      <c r="BJ10" s="876"/>
      <c r="BK10" s="876"/>
      <c r="BL10" s="876"/>
      <c r="BM10" s="876"/>
      <c r="BN10" s="882"/>
      <c r="BO10" s="896"/>
    </row>
    <row r="11" spans="1:86" s="37" customFormat="1" ht="15" customHeight="1" thickBot="1">
      <c r="A11" s="33">
        <v>1</v>
      </c>
      <c r="B11" s="33"/>
      <c r="C11" s="33">
        <v>2</v>
      </c>
      <c r="D11" s="33">
        <v>3</v>
      </c>
      <c r="E11" s="33">
        <v>4</v>
      </c>
      <c r="F11" s="33">
        <v>5</v>
      </c>
      <c r="G11" s="33">
        <v>6</v>
      </c>
      <c r="H11" s="33">
        <v>7</v>
      </c>
      <c r="I11" s="33">
        <v>8</v>
      </c>
      <c r="J11" s="33">
        <v>9</v>
      </c>
      <c r="K11" s="33">
        <v>10</v>
      </c>
      <c r="L11" s="34">
        <v>11</v>
      </c>
      <c r="M11" s="33"/>
      <c r="N11" s="33">
        <v>12</v>
      </c>
      <c r="O11" s="33">
        <v>13</v>
      </c>
      <c r="P11" s="33">
        <v>14</v>
      </c>
      <c r="Q11" s="33">
        <v>15</v>
      </c>
      <c r="R11" s="33"/>
      <c r="S11" s="33" t="s">
        <v>887</v>
      </c>
      <c r="T11" s="33"/>
      <c r="U11" s="33" t="s">
        <v>888</v>
      </c>
      <c r="V11" s="33"/>
      <c r="W11" s="33" t="s">
        <v>889</v>
      </c>
      <c r="X11" s="33"/>
      <c r="Y11" s="33" t="s">
        <v>890</v>
      </c>
      <c r="Z11" s="33"/>
      <c r="AA11" s="33">
        <v>16</v>
      </c>
      <c r="AB11" s="33">
        <v>17</v>
      </c>
      <c r="AC11" s="33">
        <v>18</v>
      </c>
      <c r="AD11" s="33">
        <v>19</v>
      </c>
      <c r="AE11" s="33">
        <v>20</v>
      </c>
      <c r="AF11" s="33">
        <v>21</v>
      </c>
      <c r="AG11" s="33">
        <v>22</v>
      </c>
      <c r="AH11" s="33">
        <v>23</v>
      </c>
      <c r="AI11" s="33">
        <v>24</v>
      </c>
      <c r="AJ11" s="33">
        <v>25</v>
      </c>
      <c r="AK11" s="33">
        <v>26</v>
      </c>
      <c r="AL11" s="33"/>
      <c r="AM11" s="33">
        <v>27</v>
      </c>
      <c r="AN11" s="33">
        <v>28</v>
      </c>
      <c r="AO11" s="33">
        <v>29</v>
      </c>
      <c r="AP11" s="33"/>
      <c r="AQ11" s="33">
        <v>30</v>
      </c>
      <c r="AR11" s="33">
        <v>31</v>
      </c>
      <c r="AS11" s="33">
        <v>32</v>
      </c>
      <c r="AT11" s="33">
        <v>33</v>
      </c>
      <c r="AU11" s="34"/>
      <c r="AV11" s="34"/>
      <c r="AW11" s="35" t="s">
        <v>893</v>
      </c>
      <c r="AX11" s="36" t="s">
        <v>894</v>
      </c>
      <c r="AY11" s="36" t="s">
        <v>895</v>
      </c>
      <c r="AZ11" s="36" t="s">
        <v>896</v>
      </c>
      <c r="BA11" s="36" t="s">
        <v>897</v>
      </c>
      <c r="BB11" s="35" t="s">
        <v>898</v>
      </c>
      <c r="BC11" s="34"/>
      <c r="BD11" s="34">
        <v>34</v>
      </c>
      <c r="BE11" s="34"/>
      <c r="BF11" s="34"/>
      <c r="BG11" s="34"/>
      <c r="BH11" s="34"/>
      <c r="BI11" s="33">
        <v>35</v>
      </c>
      <c r="BJ11" s="33">
        <v>36</v>
      </c>
      <c r="BK11" s="33">
        <v>37</v>
      </c>
      <c r="BL11" s="33">
        <v>38</v>
      </c>
      <c r="BM11" s="33">
        <v>39</v>
      </c>
      <c r="BN11" s="73">
        <v>40</v>
      </c>
      <c r="BO11" s="77">
        <v>41</v>
      </c>
    </row>
    <row r="12" spans="1:86" s="37" customFormat="1" ht="15" customHeight="1" thickBot="1">
      <c r="A12" s="39"/>
      <c r="B12" s="39"/>
      <c r="C12" s="33"/>
      <c r="D12" s="33"/>
      <c r="E12" s="82" t="s">
        <v>998</v>
      </c>
      <c r="F12" s="33"/>
      <c r="G12" s="79" t="s">
        <v>993</v>
      </c>
      <c r="H12" s="33"/>
      <c r="I12" s="33"/>
      <c r="J12" s="33"/>
      <c r="K12" s="33"/>
      <c r="L12" s="34"/>
      <c r="M12" s="73"/>
      <c r="N12" s="74"/>
      <c r="O12" s="74"/>
      <c r="P12" s="74"/>
      <c r="Q12" s="74"/>
      <c r="R12" s="74"/>
      <c r="S12" s="74"/>
      <c r="T12" s="74"/>
      <c r="U12" s="33"/>
      <c r="V12" s="33"/>
      <c r="W12" s="74"/>
      <c r="X12" s="74"/>
      <c r="Y12" s="74"/>
      <c r="Z12" s="74"/>
      <c r="AA12" s="39"/>
      <c r="AB12" s="33"/>
      <c r="AC12" s="80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73"/>
      <c r="AO12" s="74"/>
      <c r="AP12" s="74"/>
      <c r="AQ12" s="39"/>
      <c r="AR12" s="33"/>
      <c r="AS12" s="33"/>
      <c r="AT12" s="33"/>
      <c r="AU12" s="34"/>
      <c r="AV12" s="34"/>
      <c r="AW12" s="35"/>
      <c r="AX12" s="36"/>
      <c r="AY12" s="36"/>
      <c r="AZ12" s="36"/>
      <c r="BA12" s="36"/>
      <c r="BB12" s="35"/>
      <c r="BC12" s="34"/>
      <c r="BD12" s="34"/>
      <c r="BE12" s="34"/>
      <c r="BF12" s="34"/>
      <c r="BG12" s="34"/>
      <c r="BH12" s="34"/>
      <c r="BI12" s="33"/>
      <c r="BJ12" s="33"/>
      <c r="BK12" s="33"/>
      <c r="BL12" s="33"/>
      <c r="BM12" s="74"/>
      <c r="BN12" s="73"/>
      <c r="BO12" s="82" t="s">
        <v>998</v>
      </c>
    </row>
    <row r="13" spans="1:86" s="42" customFormat="1" ht="15" customHeight="1" thickBot="1">
      <c r="A13" s="38"/>
      <c r="B13" s="39"/>
      <c r="C13" s="53"/>
      <c r="D13" s="41" t="s">
        <v>335</v>
      </c>
      <c r="E13" s="78" t="s">
        <v>992</v>
      </c>
      <c r="F13" s="41" t="s">
        <v>335</v>
      </c>
      <c r="G13" s="65" t="s">
        <v>691</v>
      </c>
      <c r="H13" s="70"/>
      <c r="I13" s="70" t="s">
        <v>39</v>
      </c>
      <c r="J13" s="70" t="s">
        <v>604</v>
      </c>
      <c r="K13" s="70" t="s">
        <v>47</v>
      </c>
      <c r="L13" s="70">
        <v>1</v>
      </c>
      <c r="M13" s="71"/>
      <c r="N13" s="17" t="s">
        <v>100</v>
      </c>
      <c r="O13" s="55" t="s">
        <v>420</v>
      </c>
      <c r="P13" s="56" t="s">
        <v>419</v>
      </c>
      <c r="Q13" s="55" t="s">
        <v>265</v>
      </c>
      <c r="R13" s="57">
        <v>38</v>
      </c>
      <c r="S13" s="58"/>
      <c r="T13" s="58"/>
      <c r="U13" s="43" t="s">
        <v>888</v>
      </c>
      <c r="V13" s="43">
        <v>1</v>
      </c>
      <c r="W13" s="58"/>
      <c r="X13" s="58"/>
      <c r="Y13" s="58"/>
      <c r="Z13" s="58"/>
      <c r="AB13" s="41"/>
      <c r="AC13" s="54" t="s">
        <v>715</v>
      </c>
      <c r="AD13" s="41"/>
      <c r="AE13" s="41"/>
      <c r="AF13" s="41"/>
      <c r="AG13" s="46" t="s">
        <v>129</v>
      </c>
      <c r="AH13" s="41" t="s">
        <v>335</v>
      </c>
      <c r="AI13" s="41" t="s">
        <v>335</v>
      </c>
      <c r="AJ13" s="41" t="s">
        <v>335</v>
      </c>
      <c r="AK13" s="41" t="s">
        <v>335</v>
      </c>
      <c r="AL13" s="19" t="s">
        <v>773</v>
      </c>
      <c r="AM13" s="70" t="s">
        <v>597</v>
      </c>
      <c r="AN13" s="71">
        <v>1997</v>
      </c>
      <c r="AO13" s="23" t="s">
        <v>703</v>
      </c>
      <c r="AP13" s="24" t="s">
        <v>841</v>
      </c>
      <c r="AQ13" s="54" t="s">
        <v>335</v>
      </c>
      <c r="AR13" s="41" t="s">
        <v>335</v>
      </c>
      <c r="AS13" s="41"/>
      <c r="AT13" s="41"/>
      <c r="AU13" s="41"/>
      <c r="AV13" s="70">
        <v>1</v>
      </c>
      <c r="AW13" s="41">
        <v>1</v>
      </c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19" t="s">
        <v>910</v>
      </c>
      <c r="BJ13" s="51"/>
      <c r="BK13" s="48"/>
      <c r="BL13" s="70"/>
      <c r="BM13" s="18" t="s">
        <v>711</v>
      </c>
      <c r="BN13" s="75"/>
      <c r="BO13" s="78" t="s">
        <v>992</v>
      </c>
      <c r="BP13" s="76"/>
    </row>
    <row r="14" spans="1:86" s="42" customFormat="1" ht="15" customHeight="1" thickBot="1">
      <c r="A14" s="38"/>
      <c r="B14" s="39"/>
      <c r="C14" s="53"/>
      <c r="D14" s="41" t="s">
        <v>335</v>
      </c>
      <c r="E14" s="81" t="s">
        <v>997</v>
      </c>
      <c r="F14" s="41" t="s">
        <v>335</v>
      </c>
      <c r="G14" s="19" t="s">
        <v>249</v>
      </c>
      <c r="H14" s="30" t="s">
        <v>38</v>
      </c>
      <c r="I14" s="30"/>
      <c r="J14" s="30" t="s">
        <v>604</v>
      </c>
      <c r="K14" s="30" t="s">
        <v>47</v>
      </c>
      <c r="L14" s="30">
        <v>1</v>
      </c>
      <c r="M14" s="46"/>
      <c r="N14" s="19" t="s">
        <v>100</v>
      </c>
      <c r="O14" s="50" t="s">
        <v>290</v>
      </c>
      <c r="P14" s="50" t="s">
        <v>416</v>
      </c>
      <c r="Q14" s="50" t="s">
        <v>265</v>
      </c>
      <c r="R14" s="57">
        <v>38</v>
      </c>
      <c r="S14" s="50">
        <v>41182</v>
      </c>
      <c r="T14" s="50"/>
      <c r="U14" s="40">
        <v>38</v>
      </c>
      <c r="V14" s="40"/>
      <c r="W14" s="40"/>
      <c r="X14" s="43" t="s">
        <v>888</v>
      </c>
      <c r="Y14" s="43">
        <v>1</v>
      </c>
      <c r="Z14" s="40"/>
      <c r="AA14" s="40"/>
      <c r="AB14" s="40"/>
      <c r="AC14" s="40" t="s">
        <v>999</v>
      </c>
      <c r="AD14" s="41"/>
      <c r="AE14" s="41" t="s">
        <v>335</v>
      </c>
      <c r="AF14" s="41" t="s">
        <v>335</v>
      </c>
      <c r="AG14" s="46" t="s">
        <v>129</v>
      </c>
      <c r="AH14" s="41" t="s">
        <v>335</v>
      </c>
      <c r="AI14" s="41" t="s">
        <v>335</v>
      </c>
      <c r="AJ14" s="30">
        <v>547</v>
      </c>
      <c r="AK14" s="30">
        <v>2011</v>
      </c>
      <c r="AL14" s="19" t="s">
        <v>825</v>
      </c>
      <c r="AM14" s="30" t="s">
        <v>597</v>
      </c>
      <c r="AN14" s="32">
        <v>1998</v>
      </c>
      <c r="AO14" s="20" t="s">
        <v>345</v>
      </c>
      <c r="AP14" s="21" t="s">
        <v>826</v>
      </c>
      <c r="AT14" s="54" t="s">
        <v>335</v>
      </c>
      <c r="AU14" s="41" t="s">
        <v>335</v>
      </c>
      <c r="AV14" s="41" t="s">
        <v>424</v>
      </c>
      <c r="AW14" s="41" t="s">
        <v>422</v>
      </c>
      <c r="AX14" s="66">
        <v>1</v>
      </c>
      <c r="AY14" s="41"/>
      <c r="AZ14" s="41">
        <v>1</v>
      </c>
      <c r="BA14" s="41"/>
      <c r="BB14" s="41"/>
      <c r="BC14" s="41"/>
      <c r="BD14" s="41"/>
      <c r="BE14" s="41"/>
      <c r="BF14" s="41"/>
      <c r="BG14" s="41" t="s">
        <v>335</v>
      </c>
      <c r="BH14" s="41"/>
      <c r="BI14" s="41"/>
      <c r="BJ14" s="41"/>
      <c r="BK14" s="48" t="s">
        <v>349</v>
      </c>
      <c r="BL14" s="30">
        <v>30</v>
      </c>
      <c r="BM14" s="19" t="s">
        <v>522</v>
      </c>
      <c r="BN14" s="49" t="s">
        <v>555</v>
      </c>
      <c r="BO14" s="81" t="s">
        <v>997</v>
      </c>
      <c r="BR14" s="47"/>
    </row>
    <row r="15" spans="1:86" s="42" customFormat="1" ht="15" customHeight="1" thickBot="1">
      <c r="A15" s="38">
        <v>75</v>
      </c>
      <c r="B15" s="39">
        <v>44</v>
      </c>
      <c r="C15" s="53"/>
      <c r="D15" s="41" t="s">
        <v>335</v>
      </c>
      <c r="E15" s="41" t="s">
        <v>335</v>
      </c>
      <c r="F15" s="41" t="s">
        <v>335</v>
      </c>
      <c r="G15" s="59" t="s">
        <v>686</v>
      </c>
      <c r="H15" s="30"/>
      <c r="I15" s="30" t="s">
        <v>39</v>
      </c>
      <c r="J15" s="30" t="s">
        <v>604</v>
      </c>
      <c r="K15" s="30" t="s">
        <v>47</v>
      </c>
      <c r="L15" s="30">
        <v>1</v>
      </c>
      <c r="M15" s="32"/>
      <c r="N15" s="17" t="s">
        <v>100</v>
      </c>
      <c r="O15" s="55" t="s">
        <v>425</v>
      </c>
      <c r="P15" s="56" t="s">
        <v>415</v>
      </c>
      <c r="Q15" s="55" t="s">
        <v>694</v>
      </c>
      <c r="R15" s="45">
        <v>32701</v>
      </c>
      <c r="S15" s="50">
        <v>41182</v>
      </c>
      <c r="T15" s="55"/>
      <c r="U15" s="57">
        <v>23</v>
      </c>
      <c r="V15" s="43" t="s">
        <v>887</v>
      </c>
      <c r="W15" s="43">
        <v>1</v>
      </c>
      <c r="X15" s="58"/>
      <c r="Y15" s="58"/>
      <c r="Z15" s="58"/>
      <c r="AA15" s="58"/>
      <c r="AB15" s="58"/>
      <c r="AC15" s="54" t="s">
        <v>715</v>
      </c>
      <c r="AE15" s="41"/>
      <c r="AF15" s="41"/>
      <c r="AG15" s="41"/>
      <c r="AH15" s="41"/>
      <c r="AI15" s="41"/>
      <c r="AJ15" s="46" t="s">
        <v>129</v>
      </c>
      <c r="AK15" s="41" t="s">
        <v>335</v>
      </c>
      <c r="AL15" s="41" t="s">
        <v>335</v>
      </c>
      <c r="AM15" s="41" t="s">
        <v>335</v>
      </c>
      <c r="AN15" s="41" t="s">
        <v>335</v>
      </c>
      <c r="AO15" s="19" t="s">
        <v>773</v>
      </c>
      <c r="AP15" s="30" t="s">
        <v>597</v>
      </c>
      <c r="AQ15" s="32">
        <v>2012</v>
      </c>
      <c r="AR15" s="22" t="s">
        <v>616</v>
      </c>
      <c r="AS15" s="60" t="s">
        <v>834</v>
      </c>
      <c r="AT15" s="54" t="s">
        <v>335</v>
      </c>
      <c r="AU15" s="41" t="s">
        <v>335</v>
      </c>
      <c r="AV15" s="44"/>
      <c r="AW15" s="41"/>
      <c r="AX15" s="41"/>
      <c r="AY15" s="41"/>
      <c r="AZ15" s="66">
        <v>1</v>
      </c>
      <c r="BA15" s="41">
        <v>1</v>
      </c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51"/>
      <c r="BN15" s="51"/>
      <c r="BO15" s="48"/>
      <c r="BP15" s="30"/>
      <c r="BQ15" s="18" t="s">
        <v>706</v>
      </c>
      <c r="BR15" s="52"/>
      <c r="BS15" s="47"/>
    </row>
    <row r="16" spans="1:86" s="100" customFormat="1" ht="15" customHeight="1">
      <c r="A16" s="77">
        <v>50</v>
      </c>
      <c r="B16" s="77">
        <v>19</v>
      </c>
      <c r="C16" s="134"/>
      <c r="D16" s="124" t="s">
        <v>335</v>
      </c>
      <c r="E16" s="418" t="s">
        <v>1330</v>
      </c>
      <c r="F16" s="124" t="s">
        <v>335</v>
      </c>
      <c r="G16" s="127" t="s">
        <v>667</v>
      </c>
      <c r="H16" s="194" t="s">
        <v>38</v>
      </c>
      <c r="I16" s="194"/>
      <c r="J16" s="194" t="s">
        <v>604</v>
      </c>
      <c r="K16" s="194" t="s">
        <v>47</v>
      </c>
      <c r="L16" s="194">
        <v>1</v>
      </c>
      <c r="M16" s="178"/>
      <c r="N16" s="31" t="s">
        <v>100</v>
      </c>
      <c r="O16" s="56" t="s">
        <v>280</v>
      </c>
      <c r="P16" s="56" t="s">
        <v>415</v>
      </c>
      <c r="Q16" s="56" t="s">
        <v>326</v>
      </c>
      <c r="R16" s="129">
        <v>28321</v>
      </c>
      <c r="S16" s="129">
        <v>40007</v>
      </c>
      <c r="T16" s="56">
        <f ca="1">TODAY()</f>
        <v>41786</v>
      </c>
      <c r="U16" s="130">
        <f ca="1">T16-R16</f>
        <v>13465</v>
      </c>
      <c r="V16" s="130">
        <f ca="1">T16-S16</f>
        <v>1779</v>
      </c>
      <c r="W16" s="88">
        <f ca="1">INT(U16/365)</f>
        <v>36</v>
      </c>
      <c r="X16" s="88">
        <f ca="1">ROUND(((U16-(W16*365))/30),0)</f>
        <v>11</v>
      </c>
      <c r="Y16" s="131">
        <f ca="1">DATEDIF(R16,T16,"Y")</f>
        <v>36</v>
      </c>
      <c r="Z16" s="88">
        <f ca="1">W16</f>
        <v>36</v>
      </c>
      <c r="AA16" s="88"/>
      <c r="AB16" s="88"/>
      <c r="AC16" s="133" t="s">
        <v>888</v>
      </c>
      <c r="AD16" s="133">
        <v>1</v>
      </c>
      <c r="AE16" s="88"/>
      <c r="AF16" s="88"/>
      <c r="AG16" s="88"/>
      <c r="AH16" s="88"/>
      <c r="AI16" s="124" t="s">
        <v>335</v>
      </c>
      <c r="AJ16" s="124" t="s">
        <v>335</v>
      </c>
      <c r="AK16" s="194">
        <f ca="1">INT(V16/365)</f>
        <v>4</v>
      </c>
      <c r="AL16" s="124">
        <f ca="1">ROUND(((V16-(AK16*365))/30),0)</f>
        <v>11</v>
      </c>
      <c r="AM16" s="124"/>
      <c r="AN16" s="124"/>
      <c r="AO16" s="124" t="s">
        <v>498</v>
      </c>
      <c r="AP16" s="124" t="s">
        <v>335</v>
      </c>
      <c r="AQ16" s="124" t="s">
        <v>335</v>
      </c>
      <c r="AR16" s="124" t="s">
        <v>335</v>
      </c>
      <c r="AS16" s="124" t="s">
        <v>335</v>
      </c>
      <c r="AT16" s="124" t="s">
        <v>335</v>
      </c>
      <c r="AU16" s="178" t="s">
        <v>129</v>
      </c>
      <c r="AV16" s="124" t="s">
        <v>335</v>
      </c>
      <c r="AW16" s="124" t="s">
        <v>335</v>
      </c>
      <c r="AX16" s="194">
        <v>550</v>
      </c>
      <c r="AY16" s="194">
        <v>2011</v>
      </c>
      <c r="AZ16" s="191">
        <v>551</v>
      </c>
      <c r="BA16" s="194">
        <v>2012</v>
      </c>
      <c r="BB16" s="31" t="s">
        <v>791</v>
      </c>
      <c r="BC16" s="194" t="s">
        <v>598</v>
      </c>
      <c r="BD16" s="194">
        <v>1999</v>
      </c>
      <c r="BE16" s="20" t="s">
        <v>407</v>
      </c>
      <c r="BF16" s="31" t="s">
        <v>803</v>
      </c>
      <c r="BG16" s="194">
        <v>1</v>
      </c>
      <c r="BH16" s="124"/>
      <c r="BI16" s="124">
        <v>1</v>
      </c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 t="s">
        <v>335</v>
      </c>
      <c r="BU16" s="124"/>
      <c r="BV16" s="124"/>
      <c r="BW16" s="124"/>
      <c r="BX16" s="124"/>
      <c r="BY16" s="139" t="s">
        <v>335</v>
      </c>
      <c r="BZ16" s="139" t="s">
        <v>335</v>
      </c>
      <c r="CA16" s="23" t="s">
        <v>912</v>
      </c>
      <c r="CB16" s="124" t="s">
        <v>335</v>
      </c>
      <c r="CC16" s="31" t="s">
        <v>518</v>
      </c>
      <c r="CD16" s="31"/>
      <c r="CE16" s="31" t="s">
        <v>1155</v>
      </c>
      <c r="CF16" s="31"/>
      <c r="CG16" s="144" t="s">
        <v>1075</v>
      </c>
      <c r="CH16" s="101"/>
    </row>
    <row r="17" spans="1:95" s="100" customFormat="1" ht="15" customHeight="1">
      <c r="A17" s="77">
        <v>47</v>
      </c>
      <c r="B17" s="77">
        <v>16</v>
      </c>
      <c r="C17" s="134" t="s">
        <v>304</v>
      </c>
      <c r="D17" s="124" t="s">
        <v>335</v>
      </c>
      <c r="E17" s="418" t="s">
        <v>1330</v>
      </c>
      <c r="F17" s="124" t="s">
        <v>335</v>
      </c>
      <c r="G17" s="31" t="s">
        <v>996</v>
      </c>
      <c r="H17" s="85" t="s">
        <v>38</v>
      </c>
      <c r="I17" s="85"/>
      <c r="J17" s="85" t="s">
        <v>605</v>
      </c>
      <c r="K17" s="85" t="s">
        <v>47</v>
      </c>
      <c r="L17" s="86">
        <v>2</v>
      </c>
      <c r="M17" s="177" t="s">
        <v>860</v>
      </c>
      <c r="N17" s="31" t="s">
        <v>105</v>
      </c>
      <c r="O17" s="56" t="s">
        <v>116</v>
      </c>
      <c r="P17" s="124" t="s">
        <v>426</v>
      </c>
      <c r="Q17" s="56" t="s">
        <v>278</v>
      </c>
      <c r="R17" s="129">
        <v>24762</v>
      </c>
      <c r="S17" s="129">
        <v>39643</v>
      </c>
      <c r="T17" s="56">
        <f ca="1">TODAY()</f>
        <v>41786</v>
      </c>
      <c r="U17" s="130">
        <f ca="1">T17-R17</f>
        <v>17024</v>
      </c>
      <c r="V17" s="130">
        <f ca="1">T17-S17</f>
        <v>2143</v>
      </c>
      <c r="W17" s="88">
        <f ca="1">INT(U17/365)</f>
        <v>46</v>
      </c>
      <c r="X17" s="88">
        <f ca="1">ROUND(((U17-(W17*365))/30),0)</f>
        <v>8</v>
      </c>
      <c r="Y17" s="131">
        <f ca="1">DATEDIF(R17,T17,"Y")</f>
        <v>46</v>
      </c>
      <c r="Z17" s="88">
        <f ca="1">W17</f>
        <v>46</v>
      </c>
      <c r="AA17" s="88"/>
      <c r="AB17" s="88"/>
      <c r="AC17" s="88"/>
      <c r="AD17" s="88"/>
      <c r="AE17" s="133" t="s">
        <v>889</v>
      </c>
      <c r="AF17" s="133">
        <v>1</v>
      </c>
      <c r="AG17" s="88"/>
      <c r="AH17" s="88"/>
      <c r="AI17" s="124" t="s">
        <v>335</v>
      </c>
      <c r="AJ17" s="124" t="s">
        <v>335</v>
      </c>
      <c r="AK17" s="85">
        <f ca="1">INT(V17/365)</f>
        <v>5</v>
      </c>
      <c r="AL17" s="124">
        <f ca="1">ROUND(((V17-(AK17*365))/30),0)</f>
        <v>11</v>
      </c>
      <c r="AM17" s="124"/>
      <c r="AN17" s="124"/>
      <c r="AO17" s="124" t="s">
        <v>496</v>
      </c>
      <c r="AP17" s="124" t="s">
        <v>335</v>
      </c>
      <c r="AQ17" s="124" t="s">
        <v>335</v>
      </c>
      <c r="AR17" s="124" t="s">
        <v>335</v>
      </c>
      <c r="AS17" s="124" t="s">
        <v>335</v>
      </c>
      <c r="AT17" s="124" t="s">
        <v>335</v>
      </c>
      <c r="AU17" s="178" t="s">
        <v>129</v>
      </c>
      <c r="AV17" s="124" t="s">
        <v>335</v>
      </c>
      <c r="AW17" s="124" t="s">
        <v>335</v>
      </c>
      <c r="AX17" s="85">
        <v>547</v>
      </c>
      <c r="AY17" s="85">
        <v>2011</v>
      </c>
      <c r="AZ17" s="191">
        <v>547</v>
      </c>
      <c r="BA17" s="85">
        <v>2012</v>
      </c>
      <c r="BB17" s="31" t="s">
        <v>798</v>
      </c>
      <c r="BC17" s="85" t="s">
        <v>597</v>
      </c>
      <c r="BD17" s="85">
        <v>1998</v>
      </c>
      <c r="BE17" s="20" t="s">
        <v>727</v>
      </c>
      <c r="BF17" s="31" t="s">
        <v>799</v>
      </c>
      <c r="BG17" s="85">
        <v>1</v>
      </c>
      <c r="BH17" s="124"/>
      <c r="BI17" s="124">
        <v>1</v>
      </c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 t="s">
        <v>335</v>
      </c>
      <c r="BU17" s="124"/>
      <c r="BV17" s="124"/>
      <c r="BW17" s="124"/>
      <c r="BX17" s="124"/>
      <c r="BY17" s="139" t="s">
        <v>335</v>
      </c>
      <c r="BZ17" s="139" t="s">
        <v>335</v>
      </c>
      <c r="CA17" s="192" t="s">
        <v>911</v>
      </c>
      <c r="CB17" s="201">
        <v>10</v>
      </c>
      <c r="CC17" s="31" t="s">
        <v>474</v>
      </c>
      <c r="CD17" s="31"/>
      <c r="CE17" s="31" t="s">
        <v>1162</v>
      </c>
      <c r="CF17" s="31"/>
      <c r="CG17" s="138" t="s">
        <v>1074</v>
      </c>
      <c r="CH17" s="101"/>
    </row>
    <row r="18" spans="1:95" s="100" customFormat="1" ht="15" customHeight="1">
      <c r="A18" s="77">
        <v>71</v>
      </c>
      <c r="B18" s="77">
        <v>40</v>
      </c>
      <c r="C18" s="179"/>
      <c r="D18" s="124" t="s">
        <v>335</v>
      </c>
      <c r="E18" s="418" t="s">
        <v>1330</v>
      </c>
      <c r="F18" s="124" t="s">
        <v>335</v>
      </c>
      <c r="G18" s="31" t="s">
        <v>252</v>
      </c>
      <c r="H18" s="194" t="s">
        <v>38</v>
      </c>
      <c r="I18" s="194"/>
      <c r="J18" s="468" t="s">
        <v>604</v>
      </c>
      <c r="K18" s="194" t="s">
        <v>47</v>
      </c>
      <c r="L18" s="194">
        <v>1</v>
      </c>
      <c r="M18" s="178"/>
      <c r="N18" s="31" t="s">
        <v>257</v>
      </c>
      <c r="O18" s="124" t="s">
        <v>260</v>
      </c>
      <c r="P18" s="124" t="s">
        <v>425</v>
      </c>
      <c r="Q18" s="124" t="s">
        <v>272</v>
      </c>
      <c r="R18" s="129">
        <v>32501</v>
      </c>
      <c r="S18" s="129">
        <v>40735</v>
      </c>
      <c r="T18" s="56">
        <f ca="1">TODAY()</f>
        <v>41786</v>
      </c>
      <c r="U18" s="130">
        <f ca="1">T18-R18</f>
        <v>9285</v>
      </c>
      <c r="V18" s="130">
        <f ca="1">T18-S18</f>
        <v>1051</v>
      </c>
      <c r="W18" s="88">
        <f ca="1">INT(U18/365)</f>
        <v>25</v>
      </c>
      <c r="X18" s="88">
        <f ca="1">ROUND(((U18-(W18*365))/30),0)</f>
        <v>5</v>
      </c>
      <c r="Y18" s="131">
        <f ca="1">DATEDIF(R18,T18,"Y")</f>
        <v>25</v>
      </c>
      <c r="Z18" s="88">
        <f ca="1">W18</f>
        <v>25</v>
      </c>
      <c r="AA18" s="133" t="s">
        <v>887</v>
      </c>
      <c r="AB18" s="133">
        <v>1</v>
      </c>
      <c r="AC18" s="88"/>
      <c r="AD18" s="88"/>
      <c r="AE18" s="88"/>
      <c r="AF18" s="88"/>
      <c r="AG18" s="88"/>
      <c r="AH18" s="88"/>
      <c r="AI18" s="124" t="s">
        <v>335</v>
      </c>
      <c r="AJ18" s="124" t="s">
        <v>335</v>
      </c>
      <c r="AK18" s="194">
        <f ca="1">INT(V18/365)</f>
        <v>2</v>
      </c>
      <c r="AL18" s="124">
        <f ca="1">ROUND(((V18-(AK18*365))/30),0)</f>
        <v>11</v>
      </c>
      <c r="AM18" s="124"/>
      <c r="AN18" s="124"/>
      <c r="AO18" s="124" t="s">
        <v>501</v>
      </c>
      <c r="AP18" s="124" t="s">
        <v>335</v>
      </c>
      <c r="AQ18" s="124" t="s">
        <v>335</v>
      </c>
      <c r="AR18" s="124" t="s">
        <v>335</v>
      </c>
      <c r="AS18" s="124" t="s">
        <v>335</v>
      </c>
      <c r="AT18" s="124" t="s">
        <v>335</v>
      </c>
      <c r="AU18" s="178" t="s">
        <v>129</v>
      </c>
      <c r="AV18" s="124" t="s">
        <v>335</v>
      </c>
      <c r="AW18" s="124" t="s">
        <v>335</v>
      </c>
      <c r="AX18" s="194">
        <v>547</v>
      </c>
      <c r="AY18" s="194">
        <v>2011</v>
      </c>
      <c r="AZ18" s="191">
        <v>548</v>
      </c>
      <c r="BA18" s="194">
        <v>2012</v>
      </c>
      <c r="BB18" s="31" t="s">
        <v>831</v>
      </c>
      <c r="BC18" s="194" t="s">
        <v>597</v>
      </c>
      <c r="BD18" s="194">
        <v>2011</v>
      </c>
      <c r="BE18" s="20" t="s">
        <v>341</v>
      </c>
      <c r="BF18" s="31" t="s">
        <v>832</v>
      </c>
      <c r="BG18" s="194">
        <v>1</v>
      </c>
      <c r="BH18" s="124"/>
      <c r="BI18" s="124">
        <v>1</v>
      </c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 t="s">
        <v>335</v>
      </c>
      <c r="BU18" s="124"/>
      <c r="BV18" s="124"/>
      <c r="BW18" s="124"/>
      <c r="BX18" s="124"/>
      <c r="BY18" s="139" t="s">
        <v>335</v>
      </c>
      <c r="BZ18" s="139" t="s">
        <v>335</v>
      </c>
      <c r="CA18" s="192" t="s">
        <v>913</v>
      </c>
      <c r="CB18" s="201">
        <v>40</v>
      </c>
      <c r="CC18" s="31" t="s">
        <v>487</v>
      </c>
      <c r="CD18" s="31"/>
      <c r="CE18" s="31"/>
      <c r="CF18" s="31"/>
      <c r="CG18" s="138" t="s">
        <v>556</v>
      </c>
      <c r="CH18" s="101"/>
    </row>
    <row r="19" spans="1:95" s="100" customFormat="1" ht="15" customHeight="1">
      <c r="A19" s="77">
        <v>72</v>
      </c>
      <c r="B19" s="77">
        <v>41</v>
      </c>
      <c r="C19" s="134" t="s">
        <v>678</v>
      </c>
      <c r="D19" s="124" t="s">
        <v>335</v>
      </c>
      <c r="E19" s="418" t="s">
        <v>1330</v>
      </c>
      <c r="F19" s="124" t="s">
        <v>335</v>
      </c>
      <c r="G19" s="31" t="s">
        <v>253</v>
      </c>
      <c r="H19" s="194" t="s">
        <v>38</v>
      </c>
      <c r="I19" s="194"/>
      <c r="J19" s="468" t="s">
        <v>604</v>
      </c>
      <c r="K19" s="194" t="s">
        <v>47</v>
      </c>
      <c r="L19" s="195">
        <v>2</v>
      </c>
      <c r="M19" s="177" t="s">
        <v>982</v>
      </c>
      <c r="N19" s="31" t="s">
        <v>258</v>
      </c>
      <c r="O19" s="124" t="s">
        <v>427</v>
      </c>
      <c r="P19" s="124" t="s">
        <v>423</v>
      </c>
      <c r="Q19" s="124" t="s">
        <v>271</v>
      </c>
      <c r="R19" s="129">
        <v>24843</v>
      </c>
      <c r="S19" s="129">
        <v>40735</v>
      </c>
      <c r="T19" s="56">
        <f ca="1">TODAY()</f>
        <v>41786</v>
      </c>
      <c r="U19" s="130">
        <f ca="1">T19-R19</f>
        <v>16943</v>
      </c>
      <c r="V19" s="130">
        <f ca="1">T19-S19</f>
        <v>1051</v>
      </c>
      <c r="W19" s="88">
        <f ca="1">INT(U19/365)</f>
        <v>46</v>
      </c>
      <c r="X19" s="88">
        <f ca="1">ROUND(((U19-(W19*365))/30),0)</f>
        <v>5</v>
      </c>
      <c r="Y19" s="131">
        <f ca="1">DATEDIF(R19,T19,"Y")</f>
        <v>46</v>
      </c>
      <c r="Z19" s="88">
        <f ca="1">W19</f>
        <v>46</v>
      </c>
      <c r="AA19" s="88"/>
      <c r="AB19" s="88"/>
      <c r="AC19" s="88"/>
      <c r="AD19" s="88"/>
      <c r="AE19" s="133" t="s">
        <v>889</v>
      </c>
      <c r="AF19" s="133">
        <v>1</v>
      </c>
      <c r="AG19" s="88"/>
      <c r="AH19" s="88"/>
      <c r="AI19" s="124" t="s">
        <v>335</v>
      </c>
      <c r="AJ19" s="124" t="s">
        <v>335</v>
      </c>
      <c r="AK19" s="194">
        <f ca="1">INT(V19/365)</f>
        <v>2</v>
      </c>
      <c r="AL19" s="124">
        <f ca="1">ROUND(((V19-(AK19*365))/30),0)</f>
        <v>11</v>
      </c>
      <c r="AM19" s="124"/>
      <c r="AN19" s="124"/>
      <c r="AO19" s="124" t="s">
        <v>501</v>
      </c>
      <c r="AP19" s="124" t="s">
        <v>335</v>
      </c>
      <c r="AQ19" s="124" t="s">
        <v>335</v>
      </c>
      <c r="AR19" s="124" t="s">
        <v>335</v>
      </c>
      <c r="AS19" s="124" t="s">
        <v>335</v>
      </c>
      <c r="AT19" s="124" t="s">
        <v>335</v>
      </c>
      <c r="AU19" s="178" t="s">
        <v>129</v>
      </c>
      <c r="AV19" s="124" t="s">
        <v>335</v>
      </c>
      <c r="AW19" s="124" t="s">
        <v>335</v>
      </c>
      <c r="AX19" s="194">
        <v>546</v>
      </c>
      <c r="AY19" s="194">
        <v>2011</v>
      </c>
      <c r="AZ19" s="191">
        <v>546</v>
      </c>
      <c r="BA19" s="194">
        <v>2012</v>
      </c>
      <c r="BB19" s="31" t="s">
        <v>743</v>
      </c>
      <c r="BC19" s="194" t="s">
        <v>597</v>
      </c>
      <c r="BD19" s="194">
        <v>1992</v>
      </c>
      <c r="BE19" s="20" t="s">
        <v>613</v>
      </c>
      <c r="BF19" s="31" t="s">
        <v>827</v>
      </c>
      <c r="BG19" s="194">
        <v>1</v>
      </c>
      <c r="BH19" s="124"/>
      <c r="BI19" s="124">
        <v>1</v>
      </c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 t="s">
        <v>335</v>
      </c>
      <c r="BU19" s="124"/>
      <c r="BV19" s="124"/>
      <c r="BW19" s="124"/>
      <c r="BX19" s="124"/>
      <c r="BY19" s="139" t="s">
        <v>401</v>
      </c>
      <c r="BZ19" s="139" t="s">
        <v>335</v>
      </c>
      <c r="CA19" s="192" t="s">
        <v>911</v>
      </c>
      <c r="CB19" s="201">
        <v>18</v>
      </c>
      <c r="CC19" s="17" t="s">
        <v>488</v>
      </c>
      <c r="CD19" s="17"/>
      <c r="CE19" s="17" t="s">
        <v>1191</v>
      </c>
      <c r="CF19" s="17"/>
      <c r="CG19" s="138" t="s">
        <v>562</v>
      </c>
      <c r="CH19" s="101"/>
    </row>
    <row r="20" spans="1:95" s="100" customFormat="1" ht="15" customHeight="1">
      <c r="A20" s="77">
        <v>62</v>
      </c>
      <c r="B20" s="77">
        <v>31</v>
      </c>
      <c r="C20" s="179"/>
      <c r="D20" s="124" t="s">
        <v>335</v>
      </c>
      <c r="E20" s="211" t="s">
        <v>1329</v>
      </c>
      <c r="F20" s="124" t="s">
        <v>335</v>
      </c>
      <c r="G20" s="31" t="s">
        <v>241</v>
      </c>
      <c r="H20" s="124" t="s">
        <v>335</v>
      </c>
      <c r="J20" s="468" t="s">
        <v>604</v>
      </c>
      <c r="K20" s="468" t="s">
        <v>47</v>
      </c>
      <c r="L20" s="468">
        <v>1</v>
      </c>
      <c r="M20" s="212" t="s">
        <v>47</v>
      </c>
      <c r="N20" s="31" t="s">
        <v>100</v>
      </c>
      <c r="O20" s="56" t="s">
        <v>280</v>
      </c>
      <c r="P20" s="56" t="s">
        <v>419</v>
      </c>
      <c r="S20" s="56" t="s">
        <v>273</v>
      </c>
      <c r="T20" s="129">
        <v>31213</v>
      </c>
      <c r="U20" s="129">
        <v>40371</v>
      </c>
      <c r="V20" s="56">
        <f ca="1">TODAY()</f>
        <v>41786</v>
      </c>
      <c r="W20" s="130">
        <f ca="1">V20-T20</f>
        <v>10573</v>
      </c>
      <c r="X20" s="130">
        <f ca="1">V20-U20</f>
        <v>1415</v>
      </c>
      <c r="Y20" s="88">
        <f ca="1">INT(W20/365)</f>
        <v>28</v>
      </c>
      <c r="Z20" s="88">
        <f ca="1">ROUND(((W20-(Y20*365))/30),0)</f>
        <v>12</v>
      </c>
      <c r="AA20" s="215">
        <f ca="1">DATEDIF(T20,V20,"Y")</f>
        <v>28</v>
      </c>
      <c r="AB20" s="88">
        <f ca="1">Y20</f>
        <v>28</v>
      </c>
      <c r="AC20" s="133" t="s">
        <v>887</v>
      </c>
      <c r="AD20" s="133">
        <v>1</v>
      </c>
      <c r="AE20" s="133"/>
      <c r="AF20" s="133"/>
      <c r="AG20" s="133"/>
      <c r="AH20" s="133"/>
      <c r="AI20" s="133"/>
      <c r="AJ20" s="133"/>
      <c r="AK20" s="124" t="s">
        <v>335</v>
      </c>
      <c r="AL20" s="124" t="s">
        <v>335</v>
      </c>
      <c r="AM20" s="212">
        <f ca="1">INT(X20/365)</f>
        <v>3</v>
      </c>
      <c r="AN20" s="124">
        <f ca="1">ROUND(((X20-(AM20*365))/30),0)</f>
        <v>11</v>
      </c>
      <c r="AO20" s="124"/>
      <c r="AP20" s="124"/>
      <c r="AQ20" s="124" t="s">
        <v>499</v>
      </c>
      <c r="AR20" s="124" t="s">
        <v>335</v>
      </c>
      <c r="AS20" s="124" t="s">
        <v>335</v>
      </c>
      <c r="AT20" s="124" t="s">
        <v>335</v>
      </c>
      <c r="AU20" s="124" t="s">
        <v>335</v>
      </c>
      <c r="AV20" s="124" t="s">
        <v>335</v>
      </c>
      <c r="AW20" s="178" t="s">
        <v>129</v>
      </c>
      <c r="AX20" s="124" t="s">
        <v>335</v>
      </c>
      <c r="AY20" s="124" t="s">
        <v>335</v>
      </c>
      <c r="AZ20" s="212">
        <v>548</v>
      </c>
      <c r="BA20" s="212">
        <v>2011</v>
      </c>
      <c r="BB20" s="216">
        <v>548</v>
      </c>
      <c r="BC20" s="212">
        <v>2012</v>
      </c>
      <c r="BD20" s="31" t="s">
        <v>741</v>
      </c>
      <c r="BE20" s="212" t="s">
        <v>597</v>
      </c>
      <c r="BF20" s="212">
        <v>2006</v>
      </c>
      <c r="BG20" s="219" t="s">
        <v>732</v>
      </c>
      <c r="BH20" s="178" t="s">
        <v>807</v>
      </c>
      <c r="BI20" s="212">
        <v>1</v>
      </c>
      <c r="BJ20" s="124"/>
      <c r="BK20" s="124">
        <v>1</v>
      </c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 t="s">
        <v>335</v>
      </c>
      <c r="BW20" s="124"/>
      <c r="BX20" s="124"/>
      <c r="BY20" s="124"/>
      <c r="BZ20" s="124"/>
      <c r="CA20" s="139" t="s">
        <v>335</v>
      </c>
      <c r="CB20" s="139" t="s">
        <v>335</v>
      </c>
      <c r="CC20" s="220" t="s">
        <v>1235</v>
      </c>
      <c r="CD20" s="401" t="s">
        <v>1293</v>
      </c>
      <c r="CE20" s="31" t="s">
        <v>527</v>
      </c>
      <c r="CF20" s="31"/>
      <c r="CG20" s="31"/>
      <c r="CH20" s="31"/>
      <c r="CI20" s="138" t="s">
        <v>548</v>
      </c>
      <c r="CJ20" s="101"/>
    </row>
    <row r="21" spans="1:95" s="100" customFormat="1" ht="15" customHeight="1">
      <c r="A21" s="77">
        <v>72</v>
      </c>
      <c r="B21" s="77">
        <v>41</v>
      </c>
      <c r="C21" s="179"/>
      <c r="D21" s="124" t="s">
        <v>335</v>
      </c>
      <c r="E21" s="460" t="s">
        <v>1653</v>
      </c>
      <c r="F21" s="124" t="s">
        <v>335</v>
      </c>
      <c r="G21" s="17" t="s">
        <v>688</v>
      </c>
      <c r="H21" s="124" t="s">
        <v>335</v>
      </c>
      <c r="I21" s="212" t="s">
        <v>39</v>
      </c>
      <c r="J21" s="468" t="s">
        <v>604</v>
      </c>
      <c r="K21" s="468" t="s">
        <v>47</v>
      </c>
      <c r="L21" s="468">
        <v>1</v>
      </c>
      <c r="M21" s="212" t="s">
        <v>47</v>
      </c>
      <c r="N21" s="17" t="s">
        <v>100</v>
      </c>
      <c r="O21" s="55" t="s">
        <v>290</v>
      </c>
      <c r="P21" s="55" t="s">
        <v>417</v>
      </c>
      <c r="S21" s="55" t="s">
        <v>272</v>
      </c>
      <c r="T21" s="105" t="s">
        <v>1648</v>
      </c>
      <c r="U21" s="55" t="s">
        <v>1645</v>
      </c>
      <c r="V21" s="106" t="str">
        <f>N21 &amp;T21&amp;O21 &amp;U21&amp;S21</f>
        <v>Lumajang, 11MARET 1988</v>
      </c>
      <c r="W21" s="129">
        <v>32213</v>
      </c>
      <c r="X21" s="129">
        <v>41101</v>
      </c>
      <c r="Y21" s="56">
        <f ca="1">TODAY()</f>
        <v>41786</v>
      </c>
      <c r="Z21" s="130">
        <f ca="1">Y21-W21</f>
        <v>9573</v>
      </c>
      <c r="AA21" s="130">
        <f ca="1">Y21-X21</f>
        <v>685</v>
      </c>
      <c r="AB21" s="88">
        <f ca="1">INT(Z21/365)</f>
        <v>26</v>
      </c>
      <c r="AC21" s="88">
        <f ca="1">ROUND(((Z21-(AB21*365))/30),0)</f>
        <v>3</v>
      </c>
      <c r="AD21" s="215">
        <f ca="1">DATEDIF(W21,Y21,"Y")</f>
        <v>26</v>
      </c>
      <c r="AE21" s="88">
        <f ca="1">AB21</f>
        <v>26</v>
      </c>
      <c r="AF21" s="133" t="s">
        <v>887</v>
      </c>
      <c r="AG21" s="133">
        <v>1</v>
      </c>
      <c r="AH21" s="57"/>
      <c r="AI21" s="57"/>
      <c r="AJ21" s="57"/>
      <c r="AK21" s="57"/>
      <c r="AL21" s="57"/>
      <c r="AM21" s="57"/>
      <c r="AN21" s="124" t="s">
        <v>335</v>
      </c>
      <c r="AO21" s="124" t="s">
        <v>335</v>
      </c>
      <c r="AP21" s="212">
        <f ca="1">INT(AA21/365)</f>
        <v>1</v>
      </c>
      <c r="AQ21" s="124">
        <f ca="1">ROUND(((AA21-(AP21*365))/30),0)</f>
        <v>11</v>
      </c>
      <c r="AR21" s="124"/>
      <c r="AS21" s="124"/>
      <c r="AT21" s="124" t="s">
        <v>715</v>
      </c>
      <c r="AU21" s="124"/>
      <c r="AV21" s="124"/>
      <c r="AW21" s="124"/>
      <c r="AX21" s="124"/>
      <c r="AY21" s="124"/>
      <c r="AZ21" s="178" t="s">
        <v>129</v>
      </c>
      <c r="BA21" s="124" t="s">
        <v>335</v>
      </c>
      <c r="BB21" s="124" t="s">
        <v>335</v>
      </c>
      <c r="BC21" s="124" t="s">
        <v>335</v>
      </c>
      <c r="BD21" s="124" t="s">
        <v>335</v>
      </c>
      <c r="BE21" s="216">
        <v>546</v>
      </c>
      <c r="BF21" s="124" t="s">
        <v>700</v>
      </c>
      <c r="BG21" s="31" t="s">
        <v>741</v>
      </c>
      <c r="BH21" s="212" t="s">
        <v>597</v>
      </c>
      <c r="BI21" s="212">
        <v>2011</v>
      </c>
      <c r="BJ21" s="217" t="s">
        <v>701</v>
      </c>
      <c r="BK21" s="31" t="s">
        <v>837</v>
      </c>
      <c r="BL21" s="124"/>
      <c r="BM21" s="212">
        <v>1</v>
      </c>
      <c r="BN21" s="124">
        <v>1</v>
      </c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39"/>
      <c r="CE21" s="139"/>
      <c r="CF21" s="218" t="s">
        <v>1237</v>
      </c>
      <c r="CG21" s="212">
        <v>24.12</v>
      </c>
      <c r="CH21" s="31" t="s">
        <v>708</v>
      </c>
      <c r="CI21" s="31"/>
      <c r="CJ21" s="31"/>
      <c r="CK21" s="31"/>
      <c r="CL21" s="144"/>
      <c r="CM21" s="101"/>
    </row>
    <row r="22" spans="1:95" s="100" customFormat="1" ht="15" customHeight="1">
      <c r="A22" s="77">
        <v>66</v>
      </c>
      <c r="B22" s="77">
        <v>35</v>
      </c>
      <c r="C22" s="179"/>
      <c r="D22" s="124" t="s">
        <v>335</v>
      </c>
      <c r="E22" s="460" t="s">
        <v>1682</v>
      </c>
      <c r="F22" s="124" t="s">
        <v>335</v>
      </c>
      <c r="G22" s="31" t="s">
        <v>250</v>
      </c>
      <c r="H22" s="124" t="s">
        <v>335</v>
      </c>
      <c r="I22" s="128" t="s">
        <v>39</v>
      </c>
      <c r="J22" s="468" t="s">
        <v>604</v>
      </c>
      <c r="K22" s="468" t="s">
        <v>47</v>
      </c>
      <c r="L22" s="468">
        <v>1</v>
      </c>
      <c r="M22" s="212" t="s">
        <v>47</v>
      </c>
      <c r="N22" s="31" t="s">
        <v>100</v>
      </c>
      <c r="O22" s="56" t="s">
        <v>428</v>
      </c>
      <c r="P22" s="124" t="s">
        <v>426</v>
      </c>
      <c r="S22" s="56" t="s">
        <v>273</v>
      </c>
      <c r="T22" s="105" t="s">
        <v>1648</v>
      </c>
      <c r="U22" s="124" t="s">
        <v>1640</v>
      </c>
      <c r="V22" s="106" t="str">
        <f>N22 &amp;T22&amp;O22 &amp;U22&amp;S22</f>
        <v>Lumajang, 02 OKTOBER 1985</v>
      </c>
      <c r="W22" s="129">
        <v>31322</v>
      </c>
      <c r="X22" s="129">
        <v>40735</v>
      </c>
      <c r="Y22" s="56">
        <f ca="1">TODAY()</f>
        <v>41786</v>
      </c>
      <c r="Z22" s="130">
        <f ca="1">Y22-W22</f>
        <v>10464</v>
      </c>
      <c r="AA22" s="130">
        <f ca="1">Y22-X22</f>
        <v>1051</v>
      </c>
      <c r="AB22" s="88">
        <f ca="1">INT(Z22/365)</f>
        <v>28</v>
      </c>
      <c r="AC22" s="88">
        <f ca="1">ROUND(((Z22-(AB22*365))/30),0)</f>
        <v>8</v>
      </c>
      <c r="AD22" s="215">
        <f ca="1">DATEDIF(W22,Y22,"Y")</f>
        <v>28</v>
      </c>
      <c r="AE22" s="88">
        <f ca="1">AB22</f>
        <v>28</v>
      </c>
      <c r="AF22" s="133" t="s">
        <v>887</v>
      </c>
      <c r="AG22" s="133">
        <v>1</v>
      </c>
      <c r="AH22" s="88"/>
      <c r="AI22" s="88"/>
      <c r="AJ22" s="88"/>
      <c r="AK22" s="88"/>
      <c r="AL22" s="88"/>
      <c r="AM22" s="88"/>
      <c r="AN22" s="88"/>
      <c r="AO22" s="88"/>
      <c r="AP22" s="88"/>
      <c r="AQ22" s="124" t="s">
        <v>335</v>
      </c>
      <c r="AR22" s="124" t="s">
        <v>335</v>
      </c>
      <c r="AS22" s="124"/>
      <c r="AT22" s="212">
        <f ca="1">INT(AA22/365)</f>
        <v>2</v>
      </c>
      <c r="AU22" s="124">
        <f ca="1">ROUND(((AA22-(AT22*365))/30),0)</f>
        <v>11</v>
      </c>
      <c r="AV22" s="124"/>
      <c r="AW22" s="124"/>
      <c r="AX22" s="124" t="s">
        <v>501</v>
      </c>
      <c r="AY22" s="124" t="s">
        <v>335</v>
      </c>
      <c r="AZ22" s="124" t="s">
        <v>335</v>
      </c>
      <c r="BA22" s="124" t="s">
        <v>335</v>
      </c>
      <c r="BB22" s="124" t="s">
        <v>335</v>
      </c>
      <c r="BC22" s="124" t="s">
        <v>335</v>
      </c>
      <c r="BD22" s="178" t="s">
        <v>129</v>
      </c>
      <c r="BE22" s="124" t="s">
        <v>335</v>
      </c>
      <c r="BF22" s="124" t="s">
        <v>335</v>
      </c>
      <c r="BG22" s="212">
        <v>547</v>
      </c>
      <c r="BH22" s="212">
        <v>2011</v>
      </c>
      <c r="BI22" s="216">
        <v>547</v>
      </c>
      <c r="BJ22" s="212">
        <v>2012</v>
      </c>
      <c r="BK22" s="31" t="s">
        <v>828</v>
      </c>
      <c r="BL22" s="212" t="s">
        <v>597</v>
      </c>
      <c r="BM22" s="212">
        <v>2011</v>
      </c>
      <c r="BN22" s="217" t="s">
        <v>616</v>
      </c>
      <c r="BO22" s="31" t="s">
        <v>829</v>
      </c>
      <c r="BP22" s="124"/>
      <c r="BQ22" s="212">
        <v>1</v>
      </c>
      <c r="BR22" s="124">
        <v>1</v>
      </c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 t="s">
        <v>335</v>
      </c>
      <c r="CD22" s="124"/>
      <c r="CE22" s="124"/>
      <c r="CF22" s="124"/>
      <c r="CG22" s="124"/>
      <c r="CH22" s="139" t="s">
        <v>335</v>
      </c>
      <c r="CI22" s="139" t="s">
        <v>335</v>
      </c>
      <c r="CJ22" s="218" t="s">
        <v>1236</v>
      </c>
      <c r="CK22" s="401" t="s">
        <v>1277</v>
      </c>
      <c r="CL22" s="31" t="s">
        <v>486</v>
      </c>
      <c r="CM22" s="31"/>
      <c r="CN22" s="31"/>
      <c r="CO22" s="31"/>
      <c r="CP22" s="138" t="s">
        <v>550</v>
      </c>
      <c r="CQ22" s="101"/>
    </row>
    <row r="23" spans="1:95" s="100" customFormat="1" ht="15" customHeight="1">
      <c r="A23" s="77">
        <v>47</v>
      </c>
      <c r="B23" s="77">
        <v>16</v>
      </c>
      <c r="C23" s="472" t="s">
        <v>303</v>
      </c>
      <c r="D23" s="124" t="s">
        <v>335</v>
      </c>
      <c r="E23" s="124" t="s">
        <v>335</v>
      </c>
      <c r="F23" s="124" t="s">
        <v>335</v>
      </c>
      <c r="G23" s="31" t="s">
        <v>233</v>
      </c>
      <c r="H23" s="472"/>
      <c r="I23" s="128" t="s">
        <v>39</v>
      </c>
      <c r="J23" s="472" t="s">
        <v>604</v>
      </c>
      <c r="K23" s="472" t="s">
        <v>47</v>
      </c>
      <c r="L23" s="472">
        <v>1</v>
      </c>
      <c r="M23" s="178"/>
      <c r="N23" s="31" t="s">
        <v>100</v>
      </c>
      <c r="O23" s="56" t="s">
        <v>262</v>
      </c>
      <c r="P23" s="124" t="s">
        <v>426</v>
      </c>
      <c r="Q23" s="56" t="s">
        <v>270</v>
      </c>
      <c r="R23" s="105" t="s">
        <v>1648</v>
      </c>
      <c r="S23" s="124" t="s">
        <v>1640</v>
      </c>
      <c r="T23" s="106" t="str">
        <f>N23 &amp;R23&amp;O23 &amp;S23&amp;Q23</f>
        <v>Lumajang, 11 OKTOBER 1983</v>
      </c>
      <c r="U23" s="129">
        <v>30600</v>
      </c>
      <c r="V23" s="129">
        <v>39643</v>
      </c>
      <c r="W23" s="56">
        <f ca="1">TODAY()</f>
        <v>41786</v>
      </c>
      <c r="X23" s="130">
        <f ca="1">W23-U23</f>
        <v>11186</v>
      </c>
      <c r="Y23" s="130">
        <f ca="1">W23-V23</f>
        <v>2143</v>
      </c>
      <c r="Z23" s="88">
        <f ca="1">INT(X23/365)</f>
        <v>30</v>
      </c>
      <c r="AA23" s="88">
        <f ca="1">ROUND(((X23-(Z23*365))/30),0)</f>
        <v>8</v>
      </c>
      <c r="AB23" s="480">
        <f ca="1">DATEDIF(U23,W23,"Y")</f>
        <v>30</v>
      </c>
      <c r="AC23" s="88">
        <f ca="1">Z23</f>
        <v>30</v>
      </c>
      <c r="AD23" s="88"/>
      <c r="AE23" s="88"/>
      <c r="AF23" s="88"/>
      <c r="AG23" s="88"/>
      <c r="AH23" s="124" t="s">
        <v>335</v>
      </c>
      <c r="AI23" s="124" t="s">
        <v>335</v>
      </c>
      <c r="AJ23" s="124"/>
      <c r="AK23" s="472">
        <f ca="1">INT(Y23/365)</f>
        <v>5</v>
      </c>
      <c r="AL23" s="124">
        <f ca="1">ROUND(((Y23-(AK23*365))/30),0)</f>
        <v>11</v>
      </c>
      <c r="AM23" s="124"/>
      <c r="AN23" s="124"/>
      <c r="AO23" s="124" t="s">
        <v>496</v>
      </c>
      <c r="AP23" s="124"/>
      <c r="AQ23" s="124" t="s">
        <v>335</v>
      </c>
      <c r="AR23" s="124"/>
      <c r="AS23" s="124" t="s">
        <v>335</v>
      </c>
      <c r="AT23" s="124"/>
      <c r="AU23" s="124" t="s">
        <v>335</v>
      </c>
      <c r="AV23" s="124" t="s">
        <v>335</v>
      </c>
      <c r="AW23" s="124" t="s">
        <v>335</v>
      </c>
      <c r="AX23" s="178" t="s">
        <v>129</v>
      </c>
      <c r="AY23" s="124" t="s">
        <v>335</v>
      </c>
      <c r="AZ23" s="124" t="s">
        <v>335</v>
      </c>
      <c r="BA23" s="472">
        <v>548</v>
      </c>
      <c r="BB23" s="472">
        <v>2011</v>
      </c>
      <c r="BC23" s="489">
        <v>550</v>
      </c>
      <c r="BD23" s="472">
        <v>2012</v>
      </c>
      <c r="BE23" s="31" t="s">
        <v>742</v>
      </c>
      <c r="BF23" s="472" t="s">
        <v>597</v>
      </c>
      <c r="BG23" s="472">
        <v>2005</v>
      </c>
      <c r="BH23" s="31" t="s">
        <v>728</v>
      </c>
      <c r="BI23" s="31" t="s">
        <v>797</v>
      </c>
      <c r="BJ23" s="124"/>
      <c r="BK23" s="124"/>
      <c r="BL23" s="124"/>
      <c r="BM23" s="124"/>
      <c r="BN23" s="124"/>
      <c r="BO23" s="124" t="s">
        <v>335</v>
      </c>
      <c r="BP23" s="124"/>
      <c r="BQ23" s="124"/>
      <c r="BR23" s="124"/>
      <c r="BS23" s="124"/>
      <c r="BT23" s="139" t="s">
        <v>335</v>
      </c>
      <c r="BU23" s="139" t="s">
        <v>335</v>
      </c>
      <c r="BV23" s="491" t="s">
        <v>1234</v>
      </c>
      <c r="BW23" s="472">
        <v>42</v>
      </c>
      <c r="BX23" s="31" t="s">
        <v>522</v>
      </c>
      <c r="BY23" s="31"/>
      <c r="BZ23" s="196" t="s">
        <v>1163</v>
      </c>
      <c r="CA23" s="197" t="s">
        <v>1218</v>
      </c>
      <c r="CB23" s="138" t="s">
        <v>1035</v>
      </c>
      <c r="CC23" s="101"/>
    </row>
    <row r="24" spans="1:95" s="100" customFormat="1" ht="15" customHeight="1">
      <c r="A24" s="77">
        <v>81</v>
      </c>
      <c r="B24" s="77">
        <v>42</v>
      </c>
      <c r="C24" s="179"/>
      <c r="D24" s="124" t="s">
        <v>335</v>
      </c>
      <c r="E24" s="124" t="s">
        <v>335</v>
      </c>
      <c r="F24" s="124" t="s">
        <v>335</v>
      </c>
      <c r="G24" s="17" t="s">
        <v>692</v>
      </c>
      <c r="H24" s="472"/>
      <c r="I24" s="472" t="s">
        <v>39</v>
      </c>
      <c r="J24" s="472" t="s">
        <v>604</v>
      </c>
      <c r="K24" s="472" t="s">
        <v>47</v>
      </c>
      <c r="L24" s="472">
        <v>1</v>
      </c>
      <c r="M24" s="472"/>
      <c r="N24" s="17" t="s">
        <v>100</v>
      </c>
      <c r="O24" s="55" t="s">
        <v>699</v>
      </c>
      <c r="P24" s="55" t="s">
        <v>290</v>
      </c>
      <c r="Q24" s="55" t="s">
        <v>695</v>
      </c>
      <c r="R24" s="105" t="s">
        <v>1648</v>
      </c>
      <c r="S24" s="55" t="s">
        <v>1744</v>
      </c>
      <c r="T24" s="106" t="str">
        <f>N24 &amp;R24&amp;O24 &amp;S24&amp;Q24</f>
        <v>Lumajang, 22 NOPEMBER 1991</v>
      </c>
      <c r="U24" s="129">
        <v>33564</v>
      </c>
      <c r="V24" s="129">
        <v>41101</v>
      </c>
      <c r="W24" s="56">
        <f ca="1">TODAY()</f>
        <v>41786</v>
      </c>
      <c r="X24" s="130">
        <f ca="1">W24-U24</f>
        <v>8222</v>
      </c>
      <c r="Y24" s="130">
        <f ca="1">W24-V24</f>
        <v>685</v>
      </c>
      <c r="Z24" s="88">
        <f ca="1">INT(X24/365)</f>
        <v>22</v>
      </c>
      <c r="AA24" s="88">
        <f ca="1">ROUND(((X24-(Z24*365))/30),0)</f>
        <v>6</v>
      </c>
      <c r="AB24" s="480">
        <f ca="1">DATEDIF(U24,W24,"Y")</f>
        <v>22</v>
      </c>
      <c r="AC24" s="88">
        <f ca="1">Z24</f>
        <v>22</v>
      </c>
      <c r="AD24" s="57"/>
      <c r="AE24" s="57"/>
      <c r="AF24" s="57"/>
      <c r="AG24" s="57"/>
      <c r="AH24" s="124" t="s">
        <v>335</v>
      </c>
      <c r="AI24" s="124" t="s">
        <v>335</v>
      </c>
      <c r="AJ24" s="124"/>
      <c r="AK24" s="472">
        <f ca="1">INT(Y24/365)</f>
        <v>1</v>
      </c>
      <c r="AL24" s="124">
        <f ca="1">ROUND(((Y24-(AK24*365))/30),0)</f>
        <v>11</v>
      </c>
      <c r="AM24" s="124"/>
      <c r="AN24" s="124"/>
      <c r="AO24" s="124" t="s">
        <v>715</v>
      </c>
      <c r="AP24" s="124"/>
      <c r="AQ24" s="124"/>
      <c r="AR24" s="124"/>
      <c r="AS24" s="124"/>
      <c r="AT24" s="124"/>
      <c r="AU24" s="124"/>
      <c r="AV24" s="124"/>
      <c r="AW24" s="124"/>
      <c r="AX24" s="178" t="s">
        <v>129</v>
      </c>
      <c r="AY24" s="124" t="s">
        <v>335</v>
      </c>
      <c r="AZ24" s="124" t="s">
        <v>335</v>
      </c>
      <c r="BA24" s="124" t="s">
        <v>335</v>
      </c>
      <c r="BB24" s="124" t="s">
        <v>335</v>
      </c>
      <c r="BC24" s="489">
        <v>547</v>
      </c>
      <c r="BD24" s="124" t="s">
        <v>700</v>
      </c>
      <c r="BE24" s="31" t="s">
        <v>742</v>
      </c>
      <c r="BF24" s="472" t="s">
        <v>597</v>
      </c>
      <c r="BG24" s="472">
        <v>2012</v>
      </c>
      <c r="BH24" s="181" t="s">
        <v>704</v>
      </c>
      <c r="BI24" s="181" t="s">
        <v>842</v>
      </c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39"/>
      <c r="BU24" s="139"/>
      <c r="BV24" s="853"/>
      <c r="BW24" s="853"/>
      <c r="BX24" s="853"/>
      <c r="BY24" s="853"/>
      <c r="BZ24" s="491" t="s">
        <v>2021</v>
      </c>
      <c r="CA24" s="678" t="s">
        <v>1300</v>
      </c>
      <c r="CB24" s="846"/>
      <c r="CC24" s="846"/>
      <c r="CD24" s="846"/>
      <c r="CE24" s="31" t="s">
        <v>712</v>
      </c>
      <c r="CF24" s="31"/>
      <c r="CG24" s="31"/>
      <c r="CH24" s="31"/>
      <c r="CI24" s="144"/>
      <c r="CJ24" s="101"/>
    </row>
    <row r="26" spans="1:95" ht="12.75">
      <c r="BM26" s="64"/>
    </row>
    <row r="27" spans="1:95" ht="12.75">
      <c r="BM27" s="63"/>
    </row>
    <row r="28" spans="1:95" ht="12.75">
      <c r="E28" s="665">
        <v>1985</v>
      </c>
      <c r="F28" s="665">
        <v>3</v>
      </c>
      <c r="G28" s="665">
        <f>E28-F28</f>
        <v>1982</v>
      </c>
      <c r="H28" s="665">
        <f t="shared" ref="H28:Z28" si="0">F28-G28</f>
        <v>-1979</v>
      </c>
      <c r="I28" s="665">
        <f t="shared" si="0"/>
        <v>3961</v>
      </c>
      <c r="J28" s="665">
        <f t="shared" si="0"/>
        <v>-5940</v>
      </c>
      <c r="K28" s="665">
        <f t="shared" si="0"/>
        <v>9901</v>
      </c>
      <c r="L28" s="665">
        <f t="shared" si="0"/>
        <v>-15841</v>
      </c>
      <c r="M28" s="665">
        <f t="shared" si="0"/>
        <v>25742</v>
      </c>
      <c r="N28" s="665">
        <f t="shared" si="0"/>
        <v>-41583</v>
      </c>
      <c r="O28" s="665">
        <f t="shared" si="0"/>
        <v>67325</v>
      </c>
      <c r="P28" s="665">
        <f t="shared" si="0"/>
        <v>-108908</v>
      </c>
      <c r="Q28" s="665">
        <f t="shared" si="0"/>
        <v>176233</v>
      </c>
      <c r="R28" s="665">
        <f t="shared" si="0"/>
        <v>-285141</v>
      </c>
      <c r="S28" s="665">
        <f t="shared" si="0"/>
        <v>461374</v>
      </c>
      <c r="T28" s="665">
        <f t="shared" si="0"/>
        <v>-746515</v>
      </c>
      <c r="U28" s="665">
        <f t="shared" si="0"/>
        <v>1207889</v>
      </c>
      <c r="V28" s="665">
        <f t="shared" si="0"/>
        <v>-1954404</v>
      </c>
      <c r="W28" s="665">
        <f t="shared" si="0"/>
        <v>3162293</v>
      </c>
      <c r="X28" s="665">
        <f t="shared" si="0"/>
        <v>-5116697</v>
      </c>
      <c r="Y28" s="665">
        <f t="shared" si="0"/>
        <v>8278990</v>
      </c>
      <c r="Z28" s="665">
        <f t="shared" si="0"/>
        <v>-13395687</v>
      </c>
      <c r="BM28" s="63"/>
    </row>
    <row r="29" spans="1:95">
      <c r="E29" s="665">
        <v>1992</v>
      </c>
      <c r="F29" s="665">
        <v>3</v>
      </c>
      <c r="G29" s="665">
        <f>E29-F29</f>
        <v>1989</v>
      </c>
      <c r="H29" s="665">
        <f t="shared" ref="H29:Z29" si="1">F29-G29</f>
        <v>-1986</v>
      </c>
      <c r="I29" s="665">
        <f t="shared" si="1"/>
        <v>3975</v>
      </c>
      <c r="J29" s="665">
        <f t="shared" si="1"/>
        <v>-5961</v>
      </c>
      <c r="K29" s="665">
        <f t="shared" si="1"/>
        <v>9936</v>
      </c>
      <c r="L29" s="665">
        <f t="shared" si="1"/>
        <v>-15897</v>
      </c>
      <c r="M29" s="665">
        <f t="shared" si="1"/>
        <v>25833</v>
      </c>
      <c r="N29" s="665">
        <f t="shared" si="1"/>
        <v>-41730</v>
      </c>
      <c r="O29" s="665">
        <f t="shared" si="1"/>
        <v>67563</v>
      </c>
      <c r="P29" s="665">
        <f t="shared" si="1"/>
        <v>-109293</v>
      </c>
      <c r="Q29" s="665">
        <f t="shared" si="1"/>
        <v>176856</v>
      </c>
      <c r="R29" s="665">
        <f t="shared" si="1"/>
        <v>-286149</v>
      </c>
      <c r="S29" s="665">
        <f t="shared" si="1"/>
        <v>463005</v>
      </c>
      <c r="T29" s="665">
        <f t="shared" si="1"/>
        <v>-749154</v>
      </c>
      <c r="U29" s="665">
        <f t="shared" si="1"/>
        <v>1212159</v>
      </c>
      <c r="V29" s="665">
        <f t="shared" si="1"/>
        <v>-1961313</v>
      </c>
      <c r="W29" s="665">
        <f t="shared" si="1"/>
        <v>3173472</v>
      </c>
      <c r="X29" s="665">
        <f t="shared" si="1"/>
        <v>-5134785</v>
      </c>
      <c r="Y29" s="665">
        <f t="shared" si="1"/>
        <v>8308257</v>
      </c>
      <c r="Z29" s="665">
        <f t="shared" si="1"/>
        <v>-13443042</v>
      </c>
    </row>
    <row r="30" spans="1:95">
      <c r="E30" s="665"/>
      <c r="F30" s="665"/>
    </row>
    <row r="31" spans="1:95">
      <c r="E31" s="665"/>
      <c r="F31" s="665"/>
    </row>
    <row r="32" spans="1:95">
      <c r="E32" s="665"/>
      <c r="F32" s="665"/>
    </row>
    <row r="33" spans="5:6">
      <c r="E33" s="665"/>
      <c r="F33" s="665"/>
    </row>
    <row r="34" spans="5:6">
      <c r="E34" s="666"/>
      <c r="F34" s="667"/>
    </row>
    <row r="35" spans="5:6">
      <c r="E35" s="665"/>
      <c r="F35" s="665"/>
    </row>
    <row r="36" spans="5:6">
      <c r="E36" s="665"/>
      <c r="F36" s="665"/>
    </row>
  </sheetData>
  <mergeCells count="43">
    <mergeCell ref="BE9:BE10"/>
    <mergeCell ref="BF9:BF10"/>
    <mergeCell ref="BG9:BG10"/>
    <mergeCell ref="BH9:BH10"/>
    <mergeCell ref="BO8:BO10"/>
    <mergeCell ref="BI8:BI10"/>
    <mergeCell ref="BJ8:BJ10"/>
    <mergeCell ref="BK8:BK10"/>
    <mergeCell ref="BL8:BL10"/>
    <mergeCell ref="BM8:BM10"/>
    <mergeCell ref="BN8:BN10"/>
    <mergeCell ref="BC8:BH8"/>
    <mergeCell ref="BC9:BC10"/>
    <mergeCell ref="BD9:BD10"/>
    <mergeCell ref="AH8:AI9"/>
    <mergeCell ref="AJ8:AK9"/>
    <mergeCell ref="AL8:AL10"/>
    <mergeCell ref="AM8:AP9"/>
    <mergeCell ref="AQ8:AT8"/>
    <mergeCell ref="AQ9:AR9"/>
    <mergeCell ref="AS9:AT9"/>
    <mergeCell ref="AG8:AG10"/>
    <mergeCell ref="G8:G10"/>
    <mergeCell ref="H8:I9"/>
    <mergeCell ref="J8:J10"/>
    <mergeCell ref="K8:K10"/>
    <mergeCell ref="L8:M9"/>
    <mergeCell ref="N8:Q9"/>
    <mergeCell ref="R8:R10"/>
    <mergeCell ref="AA8:AC9"/>
    <mergeCell ref="AD8:AD10"/>
    <mergeCell ref="AE8:AE10"/>
    <mergeCell ref="AF8:AF10"/>
    <mergeCell ref="A1:BN1"/>
    <mergeCell ref="A2:BN2"/>
    <mergeCell ref="A3:BN3"/>
    <mergeCell ref="A4:BN4"/>
    <mergeCell ref="A5:BN5"/>
    <mergeCell ref="A8:A10"/>
    <mergeCell ref="B8:B10"/>
    <mergeCell ref="C8:C10"/>
    <mergeCell ref="D8:E9"/>
    <mergeCell ref="F8:F10"/>
  </mergeCells>
  <printOptions horizontalCentered="1"/>
  <pageMargins left="0.5" right="0.5" top="0.5" bottom="0.5" header="0.31496062992126" footer="0.31496062992126"/>
  <pageSetup paperSize="256" scale="63" orientation="landscape" horizontalDpi="4294967294" r:id="rId1"/>
  <colBreaks count="1" manualBreakCount="1">
    <brk id="64" max="11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5"/>
  <sheetViews>
    <sheetView topLeftCell="A79" workbookViewId="0">
      <selection activeCell="B16" sqref="B16"/>
    </sheetView>
  </sheetViews>
  <sheetFormatPr defaultRowHeight="16.5"/>
  <cols>
    <col min="1" max="1" width="9" style="428"/>
    <col min="2" max="2" width="25.25" style="419" customWidth="1"/>
    <col min="3" max="3" width="21" style="419" customWidth="1"/>
    <col min="4" max="6" width="9" style="428"/>
    <col min="7" max="16384" width="9" style="430"/>
  </cols>
  <sheetData>
    <row r="1" spans="1:6" ht="24" customHeight="1">
      <c r="A1" s="989" t="s">
        <v>1332</v>
      </c>
      <c r="B1" s="989"/>
      <c r="C1" s="989"/>
      <c r="D1" s="989"/>
      <c r="E1" s="989"/>
      <c r="F1" s="989"/>
    </row>
    <row r="2" spans="1:6" ht="24" customHeight="1">
      <c r="A2" s="989" t="s">
        <v>203</v>
      </c>
      <c r="B2" s="989"/>
      <c r="C2" s="989"/>
      <c r="D2" s="989"/>
      <c r="E2" s="989"/>
      <c r="F2" s="989"/>
    </row>
    <row r="3" spans="1:6" ht="24" customHeight="1">
      <c r="A3" s="989" t="s">
        <v>1333</v>
      </c>
      <c r="B3" s="989"/>
      <c r="C3" s="989"/>
      <c r="D3" s="989"/>
      <c r="E3" s="989"/>
      <c r="F3" s="989"/>
    </row>
    <row r="4" spans="1:6">
      <c r="B4" s="431"/>
      <c r="C4" s="431"/>
    </row>
    <row r="5" spans="1:6" ht="15.75" customHeight="1">
      <c r="A5" s="991" t="s">
        <v>0</v>
      </c>
      <c r="B5" s="990" t="s">
        <v>3</v>
      </c>
      <c r="C5" s="991" t="s">
        <v>1</v>
      </c>
      <c r="D5" s="991" t="s">
        <v>858</v>
      </c>
      <c r="E5" s="991" t="s">
        <v>61</v>
      </c>
      <c r="F5" s="991"/>
    </row>
    <row r="6" spans="1:6">
      <c r="A6" s="991"/>
      <c r="B6" s="990"/>
      <c r="C6" s="991"/>
      <c r="D6" s="991"/>
      <c r="E6" s="429" t="s">
        <v>38</v>
      </c>
      <c r="F6" s="429" t="s">
        <v>39</v>
      </c>
    </row>
    <row r="7" spans="1:6">
      <c r="A7" s="242">
        <v>1</v>
      </c>
      <c r="B7" s="423" t="s">
        <v>899</v>
      </c>
      <c r="C7" s="424" t="s">
        <v>130</v>
      </c>
      <c r="D7" s="242" t="s">
        <v>10</v>
      </c>
      <c r="E7" s="242" t="s">
        <v>38</v>
      </c>
      <c r="F7" s="242"/>
    </row>
    <row r="8" spans="1:6">
      <c r="A8" s="242">
        <v>2</v>
      </c>
      <c r="B8" s="422" t="s">
        <v>1117</v>
      </c>
      <c r="C8" s="424" t="s">
        <v>131</v>
      </c>
      <c r="D8" s="242" t="s">
        <v>10</v>
      </c>
      <c r="E8" s="242" t="s">
        <v>38</v>
      </c>
      <c r="F8" s="242"/>
    </row>
    <row r="9" spans="1:6">
      <c r="A9" s="242">
        <v>3</v>
      </c>
      <c r="B9" s="422" t="s">
        <v>1003</v>
      </c>
      <c r="C9" s="424" t="s">
        <v>132</v>
      </c>
      <c r="D9" s="242" t="s">
        <v>10</v>
      </c>
      <c r="E9" s="242" t="s">
        <v>38</v>
      </c>
      <c r="F9" s="242"/>
    </row>
    <row r="10" spans="1:6">
      <c r="A10" s="242">
        <v>4</v>
      </c>
      <c r="B10" s="422" t="s">
        <v>900</v>
      </c>
      <c r="C10" s="424" t="s">
        <v>133</v>
      </c>
      <c r="D10" s="242" t="s">
        <v>10</v>
      </c>
      <c r="E10" s="242"/>
      <c r="F10" s="242" t="s">
        <v>39</v>
      </c>
    </row>
    <row r="11" spans="1:6" ht="31.5">
      <c r="A11" s="242">
        <v>5</v>
      </c>
      <c r="B11" s="422" t="s">
        <v>591</v>
      </c>
      <c r="C11" s="424" t="s">
        <v>138</v>
      </c>
      <c r="D11" s="242" t="s">
        <v>10</v>
      </c>
      <c r="E11" s="242" t="s">
        <v>38</v>
      </c>
      <c r="F11" s="242"/>
    </row>
    <row r="12" spans="1:6">
      <c r="A12" s="242">
        <v>6</v>
      </c>
      <c r="B12" s="422" t="s">
        <v>1133</v>
      </c>
      <c r="C12" s="424" t="s">
        <v>139</v>
      </c>
      <c r="D12" s="242" t="s">
        <v>10</v>
      </c>
      <c r="E12" s="242"/>
      <c r="F12" s="242" t="s">
        <v>39</v>
      </c>
    </row>
    <row r="13" spans="1:6">
      <c r="A13" s="242">
        <v>7</v>
      </c>
      <c r="B13" s="422" t="s">
        <v>86</v>
      </c>
      <c r="C13" s="424" t="s">
        <v>665</v>
      </c>
      <c r="D13" s="242" t="s">
        <v>10</v>
      </c>
      <c r="E13" s="242"/>
      <c r="F13" s="242" t="s">
        <v>39</v>
      </c>
    </row>
    <row r="14" spans="1:6">
      <c r="A14" s="242">
        <v>8</v>
      </c>
      <c r="B14" s="422" t="s">
        <v>85</v>
      </c>
      <c r="C14" s="424" t="s">
        <v>137</v>
      </c>
      <c r="D14" s="242" t="s">
        <v>10</v>
      </c>
      <c r="E14" s="242"/>
      <c r="F14" s="242" t="s">
        <v>39</v>
      </c>
    </row>
    <row r="15" spans="1:6">
      <c r="A15" s="242">
        <v>9</v>
      </c>
      <c r="B15" s="422" t="s">
        <v>83</v>
      </c>
      <c r="C15" s="424" t="s">
        <v>134</v>
      </c>
      <c r="D15" s="242" t="s">
        <v>10</v>
      </c>
      <c r="E15" s="242"/>
      <c r="F15" s="242" t="s">
        <v>39</v>
      </c>
    </row>
    <row r="16" spans="1:6">
      <c r="A16" s="242">
        <v>10</v>
      </c>
      <c r="B16" s="422" t="s">
        <v>979</v>
      </c>
      <c r="C16" s="424" t="s">
        <v>136</v>
      </c>
      <c r="D16" s="242" t="s">
        <v>10</v>
      </c>
      <c r="E16" s="242" t="s">
        <v>38</v>
      </c>
      <c r="F16" s="242"/>
    </row>
    <row r="17" spans="1:6">
      <c r="A17" s="242">
        <v>11</v>
      </c>
      <c r="B17" s="422" t="s">
        <v>84</v>
      </c>
      <c r="C17" s="424" t="s">
        <v>135</v>
      </c>
      <c r="D17" s="242" t="s">
        <v>10</v>
      </c>
      <c r="E17" s="242"/>
      <c r="F17" s="242" t="s">
        <v>39</v>
      </c>
    </row>
    <row r="18" spans="1:6">
      <c r="A18" s="242">
        <v>12</v>
      </c>
      <c r="B18" s="422" t="s">
        <v>87</v>
      </c>
      <c r="C18" s="424" t="s">
        <v>140</v>
      </c>
      <c r="D18" s="242" t="s">
        <v>10</v>
      </c>
      <c r="E18" s="242" t="s">
        <v>38</v>
      </c>
      <c r="F18" s="242"/>
    </row>
    <row r="19" spans="1:6">
      <c r="A19" s="242">
        <v>13</v>
      </c>
      <c r="B19" s="422" t="s">
        <v>88</v>
      </c>
      <c r="C19" s="424" t="s">
        <v>141</v>
      </c>
      <c r="D19" s="242" t="s">
        <v>10</v>
      </c>
      <c r="E19" s="242"/>
      <c r="F19" s="242" t="s">
        <v>39</v>
      </c>
    </row>
    <row r="20" spans="1:6">
      <c r="A20" s="242">
        <v>14</v>
      </c>
      <c r="B20" s="422" t="s">
        <v>90</v>
      </c>
      <c r="C20" s="424" t="s">
        <v>143</v>
      </c>
      <c r="D20" s="242" t="s">
        <v>10</v>
      </c>
      <c r="E20" s="242" t="s">
        <v>38</v>
      </c>
      <c r="F20" s="242"/>
    </row>
    <row r="21" spans="1:6">
      <c r="A21" s="242">
        <v>15</v>
      </c>
      <c r="B21" s="422" t="s">
        <v>89</v>
      </c>
      <c r="C21" s="424" t="s">
        <v>142</v>
      </c>
      <c r="D21" s="242" t="s">
        <v>10</v>
      </c>
      <c r="E21" s="242"/>
      <c r="F21" s="242" t="s">
        <v>39</v>
      </c>
    </row>
    <row r="22" spans="1:6">
      <c r="A22" s="242">
        <v>16</v>
      </c>
      <c r="B22" s="422" t="s">
        <v>92</v>
      </c>
      <c r="C22" s="424" t="s">
        <v>145</v>
      </c>
      <c r="D22" s="242" t="s">
        <v>10</v>
      </c>
      <c r="E22" s="242" t="s">
        <v>38</v>
      </c>
      <c r="F22" s="242"/>
    </row>
    <row r="23" spans="1:6">
      <c r="A23" s="242">
        <v>17</v>
      </c>
      <c r="B23" s="422" t="s">
        <v>91</v>
      </c>
      <c r="C23" s="424" t="s">
        <v>144</v>
      </c>
      <c r="D23" s="242" t="s">
        <v>10</v>
      </c>
      <c r="E23" s="242" t="s">
        <v>38</v>
      </c>
      <c r="F23" s="242"/>
    </row>
    <row r="24" spans="1:6">
      <c r="A24" s="242">
        <v>18</v>
      </c>
      <c r="B24" s="422" t="s">
        <v>93</v>
      </c>
      <c r="C24" s="424" t="s">
        <v>146</v>
      </c>
      <c r="D24" s="242" t="s">
        <v>10</v>
      </c>
      <c r="E24" s="242" t="s">
        <v>38</v>
      </c>
      <c r="F24" s="242"/>
    </row>
    <row r="25" spans="1:6" ht="31.5">
      <c r="A25" s="242">
        <v>19</v>
      </c>
      <c r="B25" s="423" t="s">
        <v>1005</v>
      </c>
      <c r="C25" s="424" t="s">
        <v>154</v>
      </c>
      <c r="D25" s="242" t="s">
        <v>10</v>
      </c>
      <c r="E25" s="242" t="s">
        <v>38</v>
      </c>
      <c r="F25" s="242"/>
    </row>
    <row r="26" spans="1:6">
      <c r="A26" s="242">
        <v>20</v>
      </c>
      <c r="B26" s="422" t="s">
        <v>94</v>
      </c>
      <c r="C26" s="424" t="s">
        <v>148</v>
      </c>
      <c r="D26" s="242" t="s">
        <v>10</v>
      </c>
      <c r="E26" s="242" t="s">
        <v>38</v>
      </c>
      <c r="F26" s="242"/>
    </row>
    <row r="27" spans="1:6">
      <c r="A27" s="242">
        <v>21</v>
      </c>
      <c r="B27" s="422" t="s">
        <v>670</v>
      </c>
      <c r="C27" s="424" t="s">
        <v>147</v>
      </c>
      <c r="D27" s="242" t="s">
        <v>10</v>
      </c>
      <c r="E27" s="242"/>
      <c r="F27" s="242" t="s">
        <v>39</v>
      </c>
    </row>
    <row r="28" spans="1:6">
      <c r="A28" s="242">
        <v>22</v>
      </c>
      <c r="B28" s="422" t="s">
        <v>1139</v>
      </c>
      <c r="C28" s="424" t="s">
        <v>150</v>
      </c>
      <c r="D28" s="242" t="s">
        <v>10</v>
      </c>
      <c r="E28" s="242" t="s">
        <v>38</v>
      </c>
      <c r="F28" s="242"/>
    </row>
    <row r="29" spans="1:6">
      <c r="A29" s="242">
        <v>23</v>
      </c>
      <c r="B29" s="422" t="s">
        <v>95</v>
      </c>
      <c r="C29" s="424" t="s">
        <v>149</v>
      </c>
      <c r="D29" s="242" t="s">
        <v>10</v>
      </c>
      <c r="E29" s="242" t="s">
        <v>38</v>
      </c>
      <c r="F29" s="242"/>
    </row>
    <row r="30" spans="1:6">
      <c r="A30" s="242">
        <v>24</v>
      </c>
      <c r="B30" s="422" t="s">
        <v>97</v>
      </c>
      <c r="C30" s="424" t="s">
        <v>152</v>
      </c>
      <c r="D30" s="242" t="s">
        <v>10</v>
      </c>
      <c r="E30" s="242" t="s">
        <v>38</v>
      </c>
      <c r="F30" s="242"/>
    </row>
    <row r="31" spans="1:6">
      <c r="A31" s="242">
        <v>25</v>
      </c>
      <c r="B31" s="422" t="s">
        <v>96</v>
      </c>
      <c r="C31" s="424" t="s">
        <v>151</v>
      </c>
      <c r="D31" s="242" t="s">
        <v>10</v>
      </c>
      <c r="E31" s="242"/>
      <c r="F31" s="242" t="s">
        <v>39</v>
      </c>
    </row>
    <row r="32" spans="1:6">
      <c r="A32" s="242">
        <v>26</v>
      </c>
      <c r="B32" s="423" t="s">
        <v>98</v>
      </c>
      <c r="C32" s="424" t="s">
        <v>397</v>
      </c>
      <c r="D32" s="242" t="s">
        <v>10</v>
      </c>
      <c r="E32" s="242"/>
      <c r="F32" s="242" t="s">
        <v>39</v>
      </c>
    </row>
    <row r="33" spans="1:6">
      <c r="A33" s="242">
        <v>27</v>
      </c>
      <c r="B33" s="423" t="s">
        <v>99</v>
      </c>
      <c r="C33" s="424" t="s">
        <v>153</v>
      </c>
      <c r="D33" s="242" t="s">
        <v>10</v>
      </c>
      <c r="E33" s="242" t="s">
        <v>38</v>
      </c>
      <c r="F33" s="242"/>
    </row>
    <row r="34" spans="1:6">
      <c r="A34" s="242">
        <v>28</v>
      </c>
      <c r="B34" s="422" t="s">
        <v>204</v>
      </c>
      <c r="C34" s="424" t="s">
        <v>209</v>
      </c>
      <c r="D34" s="242" t="s">
        <v>10</v>
      </c>
      <c r="E34" s="242"/>
      <c r="F34" s="242" t="s">
        <v>39</v>
      </c>
    </row>
    <row r="35" spans="1:6">
      <c r="A35" s="242">
        <v>29</v>
      </c>
      <c r="B35" s="422" t="s">
        <v>205</v>
      </c>
      <c r="C35" s="424" t="s">
        <v>210</v>
      </c>
      <c r="D35" s="242" t="s">
        <v>10</v>
      </c>
      <c r="E35" s="242"/>
      <c r="F35" s="242" t="s">
        <v>39</v>
      </c>
    </row>
    <row r="36" spans="1:6">
      <c r="A36" s="242">
        <v>30</v>
      </c>
      <c r="B36" s="422" t="s">
        <v>901</v>
      </c>
      <c r="C36" s="424" t="s">
        <v>212</v>
      </c>
      <c r="D36" s="242" t="s">
        <v>10</v>
      </c>
      <c r="E36" s="242"/>
      <c r="F36" s="242" t="s">
        <v>39</v>
      </c>
    </row>
    <row r="37" spans="1:6">
      <c r="A37" s="242">
        <v>31</v>
      </c>
      <c r="B37" s="422" t="s">
        <v>592</v>
      </c>
      <c r="C37" s="424" t="s">
        <v>211</v>
      </c>
      <c r="D37" s="242" t="s">
        <v>10</v>
      </c>
      <c r="E37" s="242" t="s">
        <v>38</v>
      </c>
      <c r="F37" s="242"/>
    </row>
    <row r="38" spans="1:6">
      <c r="A38" s="242">
        <v>32</v>
      </c>
      <c r="B38" s="423" t="s">
        <v>1118</v>
      </c>
      <c r="C38" s="426" t="s">
        <v>335</v>
      </c>
      <c r="D38" s="242" t="s">
        <v>1331</v>
      </c>
      <c r="E38" s="242"/>
      <c r="F38" s="242" t="s">
        <v>39</v>
      </c>
    </row>
    <row r="39" spans="1:6">
      <c r="A39" s="242">
        <v>33</v>
      </c>
      <c r="B39" s="423" t="s">
        <v>222</v>
      </c>
      <c r="C39" s="426" t="s">
        <v>335</v>
      </c>
      <c r="D39" s="242" t="s">
        <v>47</v>
      </c>
      <c r="E39" s="242" t="s">
        <v>38</v>
      </c>
      <c r="F39" s="242"/>
    </row>
    <row r="40" spans="1:6">
      <c r="A40" s="242">
        <v>34</v>
      </c>
      <c r="B40" s="423" t="s">
        <v>223</v>
      </c>
      <c r="C40" s="426" t="s">
        <v>335</v>
      </c>
      <c r="D40" s="242" t="s">
        <v>47</v>
      </c>
      <c r="E40" s="242" t="s">
        <v>38</v>
      </c>
      <c r="F40" s="242"/>
    </row>
    <row r="41" spans="1:6">
      <c r="A41" s="242">
        <v>35</v>
      </c>
      <c r="B41" s="423" t="s">
        <v>224</v>
      </c>
      <c r="C41" s="426" t="s">
        <v>335</v>
      </c>
      <c r="D41" s="242" t="s">
        <v>47</v>
      </c>
      <c r="E41" s="242"/>
      <c r="F41" s="242" t="s">
        <v>39</v>
      </c>
    </row>
    <row r="42" spans="1:6">
      <c r="A42" s="242">
        <v>36</v>
      </c>
      <c r="B42" s="423" t="s">
        <v>225</v>
      </c>
      <c r="C42" s="426" t="s">
        <v>335</v>
      </c>
      <c r="D42" s="242" t="s">
        <v>47</v>
      </c>
      <c r="E42" s="242"/>
      <c r="F42" s="242" t="s">
        <v>39</v>
      </c>
    </row>
    <row r="43" spans="1:6">
      <c r="A43" s="242">
        <v>37</v>
      </c>
      <c r="B43" s="423" t="s">
        <v>226</v>
      </c>
      <c r="C43" s="426" t="s">
        <v>335</v>
      </c>
      <c r="D43" s="242" t="s">
        <v>47</v>
      </c>
      <c r="E43" s="242" t="s">
        <v>38</v>
      </c>
      <c r="F43" s="242"/>
    </row>
    <row r="44" spans="1:6">
      <c r="A44" s="242">
        <v>38</v>
      </c>
      <c r="B44" s="423" t="s">
        <v>227</v>
      </c>
      <c r="C44" s="426" t="s">
        <v>335</v>
      </c>
      <c r="D44" s="242" t="s">
        <v>47</v>
      </c>
      <c r="E44" s="242"/>
      <c r="F44" s="242" t="s">
        <v>39</v>
      </c>
    </row>
    <row r="45" spans="1:6">
      <c r="A45" s="242">
        <v>39</v>
      </c>
      <c r="B45" s="423" t="s">
        <v>228</v>
      </c>
      <c r="C45" s="426" t="s">
        <v>335</v>
      </c>
      <c r="D45" s="242" t="s">
        <v>47</v>
      </c>
      <c r="E45" s="242" t="s">
        <v>38</v>
      </c>
      <c r="F45" s="242"/>
    </row>
    <row r="46" spans="1:6">
      <c r="A46" s="242">
        <v>40</v>
      </c>
      <c r="B46" s="423" t="s">
        <v>221</v>
      </c>
      <c r="C46" s="426" t="s">
        <v>335</v>
      </c>
      <c r="D46" s="242" t="s">
        <v>1331</v>
      </c>
      <c r="E46" s="242" t="s">
        <v>38</v>
      </c>
      <c r="F46" s="242"/>
    </row>
    <row r="47" spans="1:6">
      <c r="A47" s="242">
        <v>41</v>
      </c>
      <c r="B47" s="423" t="s">
        <v>949</v>
      </c>
      <c r="C47" s="426" t="s">
        <v>335</v>
      </c>
      <c r="D47" s="242" t="s">
        <v>47</v>
      </c>
      <c r="E47" s="242"/>
      <c r="F47" s="242" t="s">
        <v>39</v>
      </c>
    </row>
    <row r="48" spans="1:6">
      <c r="A48" s="242">
        <v>42</v>
      </c>
      <c r="B48" s="423" t="s">
        <v>229</v>
      </c>
      <c r="C48" s="426" t="s">
        <v>335</v>
      </c>
      <c r="D48" s="242" t="s">
        <v>47</v>
      </c>
      <c r="E48" s="242"/>
      <c r="F48" s="242" t="s">
        <v>39</v>
      </c>
    </row>
    <row r="49" spans="1:6">
      <c r="A49" s="242">
        <v>43</v>
      </c>
      <c r="B49" s="423" t="s">
        <v>230</v>
      </c>
      <c r="C49" s="426" t="s">
        <v>335</v>
      </c>
      <c r="D49" s="242" t="s">
        <v>47</v>
      </c>
      <c r="E49" s="242" t="s">
        <v>38</v>
      </c>
      <c r="F49" s="242"/>
    </row>
    <row r="50" spans="1:6">
      <c r="A50" s="242">
        <v>44</v>
      </c>
      <c r="B50" s="423" t="s">
        <v>231</v>
      </c>
      <c r="C50" s="426" t="s">
        <v>335</v>
      </c>
      <c r="D50" s="242" t="s">
        <v>47</v>
      </c>
      <c r="E50" s="242" t="s">
        <v>38</v>
      </c>
      <c r="F50" s="242"/>
    </row>
    <row r="51" spans="1:6">
      <c r="A51" s="242">
        <v>45</v>
      </c>
      <c r="B51" s="423" t="s">
        <v>232</v>
      </c>
      <c r="C51" s="426" t="s">
        <v>335</v>
      </c>
      <c r="D51" s="242" t="s">
        <v>47</v>
      </c>
      <c r="E51" s="242"/>
      <c r="F51" s="242" t="s">
        <v>39</v>
      </c>
    </row>
    <row r="52" spans="1:6">
      <c r="A52" s="242">
        <v>46</v>
      </c>
      <c r="B52" s="423" t="s">
        <v>234</v>
      </c>
      <c r="C52" s="426" t="s">
        <v>335</v>
      </c>
      <c r="D52" s="242" t="s">
        <v>47</v>
      </c>
      <c r="E52" s="242"/>
      <c r="F52" s="242" t="s">
        <v>39</v>
      </c>
    </row>
    <row r="53" spans="1:6">
      <c r="A53" s="242">
        <v>47</v>
      </c>
      <c r="B53" s="423" t="s">
        <v>233</v>
      </c>
      <c r="C53" s="426" t="s">
        <v>335</v>
      </c>
      <c r="D53" s="242" t="s">
        <v>47</v>
      </c>
      <c r="E53" s="242"/>
      <c r="F53" s="242" t="s">
        <v>39</v>
      </c>
    </row>
    <row r="54" spans="1:6">
      <c r="A54" s="242">
        <v>48</v>
      </c>
      <c r="B54" s="423" t="s">
        <v>235</v>
      </c>
      <c r="C54" s="426" t="s">
        <v>335</v>
      </c>
      <c r="D54" s="242" t="s">
        <v>47</v>
      </c>
      <c r="E54" s="242" t="s">
        <v>38</v>
      </c>
      <c r="F54" s="242"/>
    </row>
    <row r="55" spans="1:6">
      <c r="A55" s="242">
        <v>49</v>
      </c>
      <c r="B55" s="423" t="s">
        <v>236</v>
      </c>
      <c r="C55" s="426" t="s">
        <v>335</v>
      </c>
      <c r="D55" s="242" t="s">
        <v>47</v>
      </c>
      <c r="E55" s="242"/>
      <c r="F55" s="242" t="s">
        <v>39</v>
      </c>
    </row>
    <row r="56" spans="1:6">
      <c r="A56" s="242">
        <v>50</v>
      </c>
      <c r="B56" s="423" t="s">
        <v>237</v>
      </c>
      <c r="C56" s="426" t="s">
        <v>335</v>
      </c>
      <c r="D56" s="242" t="s">
        <v>47</v>
      </c>
      <c r="E56" s="242"/>
      <c r="F56" s="242" t="s">
        <v>39</v>
      </c>
    </row>
    <row r="57" spans="1:6">
      <c r="A57" s="242">
        <v>51</v>
      </c>
      <c r="B57" s="423" t="s">
        <v>904</v>
      </c>
      <c r="C57" s="426" t="s">
        <v>335</v>
      </c>
      <c r="D57" s="242" t="s">
        <v>47</v>
      </c>
      <c r="E57" s="242"/>
      <c r="F57" s="242" t="s">
        <v>39</v>
      </c>
    </row>
    <row r="58" spans="1:6">
      <c r="A58" s="242">
        <v>52</v>
      </c>
      <c r="B58" s="423" t="s">
        <v>238</v>
      </c>
      <c r="C58" s="426" t="s">
        <v>335</v>
      </c>
      <c r="D58" s="242" t="s">
        <v>47</v>
      </c>
      <c r="E58" s="242"/>
      <c r="F58" s="242" t="s">
        <v>39</v>
      </c>
    </row>
    <row r="59" spans="1:6">
      <c r="A59" s="242">
        <v>53</v>
      </c>
      <c r="B59" s="423" t="s">
        <v>239</v>
      </c>
      <c r="C59" s="426" t="s">
        <v>335</v>
      </c>
      <c r="D59" s="242" t="s">
        <v>47</v>
      </c>
      <c r="E59" s="242"/>
      <c r="F59" s="242" t="s">
        <v>39</v>
      </c>
    </row>
    <row r="60" spans="1:6">
      <c r="A60" s="242">
        <v>54</v>
      </c>
      <c r="B60" s="423" t="s">
        <v>240</v>
      </c>
      <c r="C60" s="426" t="s">
        <v>335</v>
      </c>
      <c r="D60" s="242" t="s">
        <v>47</v>
      </c>
      <c r="E60" s="242"/>
      <c r="F60" s="242" t="s">
        <v>39</v>
      </c>
    </row>
    <row r="61" spans="1:6">
      <c r="A61" s="242">
        <v>55</v>
      </c>
      <c r="B61" s="423" t="s">
        <v>242</v>
      </c>
      <c r="C61" s="426" t="s">
        <v>335</v>
      </c>
      <c r="D61" s="242" t="s">
        <v>47</v>
      </c>
      <c r="E61" s="242" t="s">
        <v>38</v>
      </c>
      <c r="F61" s="242"/>
    </row>
    <row r="62" spans="1:6">
      <c r="A62" s="242">
        <v>56</v>
      </c>
      <c r="B62" s="425" t="s">
        <v>243</v>
      </c>
      <c r="C62" s="426" t="s">
        <v>335</v>
      </c>
      <c r="D62" s="242" t="s">
        <v>47</v>
      </c>
      <c r="E62" s="242"/>
      <c r="F62" s="242" t="s">
        <v>39</v>
      </c>
    </row>
    <row r="63" spans="1:6">
      <c r="A63" s="242">
        <v>57</v>
      </c>
      <c r="B63" s="423" t="s">
        <v>244</v>
      </c>
      <c r="C63" s="426" t="s">
        <v>335</v>
      </c>
      <c r="D63" s="242" t="s">
        <v>47</v>
      </c>
      <c r="E63" s="242"/>
      <c r="F63" s="242" t="s">
        <v>39</v>
      </c>
    </row>
    <row r="64" spans="1:6">
      <c r="A64" s="242">
        <v>58</v>
      </c>
      <c r="B64" s="425" t="s">
        <v>245</v>
      </c>
      <c r="C64" s="426" t="s">
        <v>335</v>
      </c>
      <c r="D64" s="242" t="s">
        <v>47</v>
      </c>
      <c r="E64" s="242"/>
      <c r="F64" s="242" t="s">
        <v>39</v>
      </c>
    </row>
    <row r="65" spans="1:6">
      <c r="A65" s="242">
        <v>59</v>
      </c>
      <c r="B65" s="425" t="s">
        <v>246</v>
      </c>
      <c r="C65" s="426" t="s">
        <v>335</v>
      </c>
      <c r="D65" s="242" t="s">
        <v>47</v>
      </c>
      <c r="E65" s="242"/>
      <c r="F65" s="242" t="s">
        <v>39</v>
      </c>
    </row>
    <row r="66" spans="1:6">
      <c r="A66" s="242">
        <v>60</v>
      </c>
      <c r="B66" s="423" t="s">
        <v>247</v>
      </c>
      <c r="C66" s="426" t="s">
        <v>335</v>
      </c>
      <c r="D66" s="242" t="s">
        <v>47</v>
      </c>
      <c r="E66" s="242" t="s">
        <v>38</v>
      </c>
      <c r="F66" s="242"/>
    </row>
    <row r="67" spans="1:6">
      <c r="A67" s="242">
        <v>61</v>
      </c>
      <c r="B67" s="425" t="s">
        <v>248</v>
      </c>
      <c r="C67" s="426" t="s">
        <v>335</v>
      </c>
      <c r="D67" s="242" t="s">
        <v>47</v>
      </c>
      <c r="E67" s="242"/>
      <c r="F67" s="242" t="s">
        <v>39</v>
      </c>
    </row>
    <row r="68" spans="1:6">
      <c r="A68" s="242">
        <v>62</v>
      </c>
      <c r="B68" s="425" t="s">
        <v>1230</v>
      </c>
      <c r="C68" s="426" t="s">
        <v>335</v>
      </c>
      <c r="D68" s="242" t="s">
        <v>47</v>
      </c>
      <c r="E68" s="242" t="s">
        <v>38</v>
      </c>
      <c r="F68" s="242"/>
    </row>
    <row r="69" spans="1:6">
      <c r="A69" s="242">
        <v>63</v>
      </c>
      <c r="B69" s="423" t="s">
        <v>254</v>
      </c>
      <c r="C69" s="426" t="s">
        <v>335</v>
      </c>
      <c r="D69" s="242" t="s">
        <v>47</v>
      </c>
      <c r="E69" s="242" t="s">
        <v>38</v>
      </c>
      <c r="F69" s="242"/>
    </row>
    <row r="70" spans="1:6" ht="31.5">
      <c r="A70" s="242">
        <v>64</v>
      </c>
      <c r="B70" s="423" t="s">
        <v>902</v>
      </c>
      <c r="C70" s="426" t="s">
        <v>335</v>
      </c>
      <c r="D70" s="242" t="s">
        <v>47</v>
      </c>
      <c r="E70" s="242"/>
      <c r="F70" s="242" t="s">
        <v>39</v>
      </c>
    </row>
    <row r="71" spans="1:6" ht="31.5">
      <c r="A71" s="242">
        <v>65</v>
      </c>
      <c r="B71" s="423" t="s">
        <v>903</v>
      </c>
      <c r="C71" s="426" t="s">
        <v>335</v>
      </c>
      <c r="D71" s="242" t="s">
        <v>47</v>
      </c>
      <c r="E71" s="242" t="s">
        <v>38</v>
      </c>
      <c r="F71" s="242"/>
    </row>
    <row r="72" spans="1:6">
      <c r="A72" s="242">
        <v>66</v>
      </c>
      <c r="B72" s="423" t="s">
        <v>250</v>
      </c>
      <c r="C72" s="426" t="s">
        <v>335</v>
      </c>
      <c r="D72" s="242" t="s">
        <v>47</v>
      </c>
      <c r="E72" s="242"/>
      <c r="F72" s="242" t="s">
        <v>39</v>
      </c>
    </row>
    <row r="73" spans="1:6">
      <c r="A73" s="242">
        <v>67</v>
      </c>
      <c r="B73" s="423" t="s">
        <v>681</v>
      </c>
      <c r="C73" s="426" t="s">
        <v>335</v>
      </c>
      <c r="D73" s="242" t="s">
        <v>47</v>
      </c>
      <c r="E73" s="242"/>
      <c r="F73" s="242" t="s">
        <v>39</v>
      </c>
    </row>
    <row r="74" spans="1:6">
      <c r="A74" s="242">
        <v>68</v>
      </c>
      <c r="B74" s="423" t="s">
        <v>251</v>
      </c>
      <c r="C74" s="426" t="s">
        <v>335</v>
      </c>
      <c r="D74" s="242" t="s">
        <v>47</v>
      </c>
      <c r="E74" s="242"/>
      <c r="F74" s="242" t="s">
        <v>39</v>
      </c>
    </row>
    <row r="75" spans="1:6" ht="31.5">
      <c r="A75" s="242">
        <v>69</v>
      </c>
      <c r="B75" s="423" t="s">
        <v>666</v>
      </c>
      <c r="C75" s="426" t="s">
        <v>335</v>
      </c>
      <c r="D75" s="242" t="s">
        <v>47</v>
      </c>
      <c r="E75" s="242"/>
      <c r="F75" s="242" t="s">
        <v>39</v>
      </c>
    </row>
    <row r="76" spans="1:6">
      <c r="A76" s="242">
        <v>70</v>
      </c>
      <c r="B76" s="421" t="s">
        <v>685</v>
      </c>
      <c r="C76" s="427"/>
      <c r="D76" s="242" t="s">
        <v>47</v>
      </c>
      <c r="E76" s="242" t="s">
        <v>38</v>
      </c>
      <c r="F76" s="242"/>
    </row>
    <row r="77" spans="1:6">
      <c r="A77" s="242">
        <v>71</v>
      </c>
      <c r="B77" s="421" t="s">
        <v>687</v>
      </c>
      <c r="C77" s="426" t="s">
        <v>335</v>
      </c>
      <c r="D77" s="242" t="s">
        <v>47</v>
      </c>
      <c r="E77" s="242" t="s">
        <v>38</v>
      </c>
      <c r="F77" s="242"/>
    </row>
    <row r="78" spans="1:6">
      <c r="A78" s="242">
        <v>72</v>
      </c>
      <c r="B78" s="421" t="s">
        <v>688</v>
      </c>
      <c r="C78" s="426" t="s">
        <v>335</v>
      </c>
      <c r="D78" s="242" t="s">
        <v>47</v>
      </c>
      <c r="E78" s="242"/>
      <c r="F78" s="242" t="s">
        <v>39</v>
      </c>
    </row>
    <row r="79" spans="1:6">
      <c r="A79" s="242">
        <v>73</v>
      </c>
      <c r="B79" s="421" t="s">
        <v>689</v>
      </c>
      <c r="C79" s="426" t="s">
        <v>335</v>
      </c>
      <c r="D79" s="242" t="s">
        <v>47</v>
      </c>
      <c r="E79" s="242" t="s">
        <v>38</v>
      </c>
      <c r="F79" s="242"/>
    </row>
    <row r="80" spans="1:6">
      <c r="A80" s="242">
        <v>74</v>
      </c>
      <c r="B80" s="421" t="s">
        <v>690</v>
      </c>
      <c r="C80" s="426" t="s">
        <v>335</v>
      </c>
      <c r="D80" s="242" t="s">
        <v>47</v>
      </c>
      <c r="E80" s="242" t="s">
        <v>38</v>
      </c>
      <c r="F80" s="242"/>
    </row>
    <row r="81" spans="1:6">
      <c r="A81" s="242">
        <v>75</v>
      </c>
      <c r="B81" s="421" t="s">
        <v>692</v>
      </c>
      <c r="C81" s="426" t="s">
        <v>335</v>
      </c>
      <c r="D81" s="242" t="s">
        <v>47</v>
      </c>
      <c r="E81" s="242"/>
      <c r="F81" s="242" t="s">
        <v>39</v>
      </c>
    </row>
    <row r="82" spans="1:6">
      <c r="A82" s="242">
        <v>76</v>
      </c>
      <c r="B82" s="421" t="s">
        <v>915</v>
      </c>
      <c r="C82" s="426" t="s">
        <v>335</v>
      </c>
      <c r="D82" s="242" t="s">
        <v>47</v>
      </c>
      <c r="E82" s="242"/>
      <c r="F82" s="242" t="s">
        <v>39</v>
      </c>
    </row>
    <row r="83" spans="1:6">
      <c r="A83" s="242">
        <v>77</v>
      </c>
      <c r="B83" s="421" t="s">
        <v>1119</v>
      </c>
      <c r="C83" s="426" t="s">
        <v>335</v>
      </c>
      <c r="D83" s="242" t="s">
        <v>47</v>
      </c>
      <c r="E83" s="242" t="s">
        <v>38</v>
      </c>
      <c r="F83" s="242"/>
    </row>
    <row r="84" spans="1:6">
      <c r="A84" s="242">
        <v>78</v>
      </c>
      <c r="B84" s="421" t="s">
        <v>1123</v>
      </c>
      <c r="C84" s="426" t="s">
        <v>335</v>
      </c>
      <c r="D84" s="242" t="s">
        <v>47</v>
      </c>
      <c r="E84" s="242" t="s">
        <v>38</v>
      </c>
      <c r="F84" s="242"/>
    </row>
    <row r="85" spans="1:6">
      <c r="A85" s="242">
        <v>79</v>
      </c>
      <c r="B85" s="421" t="s">
        <v>1134</v>
      </c>
      <c r="C85" s="426" t="s">
        <v>335</v>
      </c>
      <c r="D85" s="242" t="s">
        <v>47</v>
      </c>
      <c r="E85" s="242" t="s">
        <v>38</v>
      </c>
      <c r="F85" s="242"/>
    </row>
    <row r="86" spans="1:6">
      <c r="A86" s="242">
        <v>80</v>
      </c>
      <c r="B86" s="421" t="s">
        <v>1251</v>
      </c>
      <c r="C86" s="426" t="s">
        <v>335</v>
      </c>
      <c r="D86" s="242" t="s">
        <v>47</v>
      </c>
      <c r="E86" s="242" t="s">
        <v>38</v>
      </c>
      <c r="F86" s="242"/>
    </row>
    <row r="87" spans="1:6">
      <c r="A87" s="242">
        <v>81</v>
      </c>
      <c r="B87" s="421" t="s">
        <v>1252</v>
      </c>
      <c r="C87" s="426" t="s">
        <v>335</v>
      </c>
      <c r="D87" s="242" t="s">
        <v>47</v>
      </c>
      <c r="E87" s="242" t="s">
        <v>38</v>
      </c>
      <c r="F87" s="242"/>
    </row>
    <row r="88" spans="1:6">
      <c r="A88" s="242">
        <v>82</v>
      </c>
      <c r="B88" s="421" t="s">
        <v>1253</v>
      </c>
      <c r="C88" s="426" t="s">
        <v>335</v>
      </c>
      <c r="D88" s="242" t="s">
        <v>47</v>
      </c>
      <c r="E88" s="242"/>
      <c r="F88" s="242" t="s">
        <v>39</v>
      </c>
    </row>
    <row r="89" spans="1:6">
      <c r="A89" s="242">
        <v>83</v>
      </c>
      <c r="B89" s="421" t="s">
        <v>1241</v>
      </c>
      <c r="C89" s="426" t="s">
        <v>335</v>
      </c>
      <c r="D89" s="242" t="s">
        <v>47</v>
      </c>
      <c r="E89" s="242"/>
      <c r="F89" s="242" t="s">
        <v>39</v>
      </c>
    </row>
    <row r="90" spans="1:6">
      <c r="A90" s="242">
        <v>84</v>
      </c>
      <c r="B90" s="421" t="s">
        <v>1256</v>
      </c>
      <c r="C90" s="426" t="s">
        <v>335</v>
      </c>
      <c r="D90" s="242" t="s">
        <v>47</v>
      </c>
      <c r="E90" s="242"/>
      <c r="F90" s="242" t="s">
        <v>39</v>
      </c>
    </row>
    <row r="91" spans="1:6">
      <c r="A91" s="242">
        <v>85</v>
      </c>
      <c r="B91" s="423" t="s">
        <v>908</v>
      </c>
      <c r="C91" s="426" t="s">
        <v>335</v>
      </c>
      <c r="D91" s="242" t="s">
        <v>48</v>
      </c>
      <c r="E91" s="242" t="s">
        <v>38</v>
      </c>
      <c r="F91" s="242"/>
    </row>
    <row r="92" spans="1:6">
      <c r="A92" s="242">
        <v>86</v>
      </c>
      <c r="B92" s="422" t="s">
        <v>308</v>
      </c>
      <c r="C92" s="426" t="s">
        <v>335</v>
      </c>
      <c r="D92" s="242" t="s">
        <v>48</v>
      </c>
      <c r="E92" s="242" t="s">
        <v>38</v>
      </c>
      <c r="F92" s="242"/>
    </row>
    <row r="93" spans="1:6">
      <c r="A93" s="242">
        <v>87</v>
      </c>
      <c r="B93" s="422" t="s">
        <v>316</v>
      </c>
      <c r="C93" s="426" t="s">
        <v>335</v>
      </c>
      <c r="D93" s="242" t="s">
        <v>48</v>
      </c>
      <c r="E93" s="242" t="s">
        <v>38</v>
      </c>
      <c r="F93" s="242"/>
    </row>
    <row r="94" spans="1:6">
      <c r="A94" s="242">
        <v>88</v>
      </c>
      <c r="B94" s="423" t="s">
        <v>310</v>
      </c>
      <c r="C94" s="426" t="s">
        <v>335</v>
      </c>
      <c r="D94" s="242" t="s">
        <v>48</v>
      </c>
      <c r="E94" s="242" t="s">
        <v>38</v>
      </c>
      <c r="F94" s="242"/>
    </row>
    <row r="95" spans="1:6">
      <c r="A95" s="242">
        <v>89</v>
      </c>
      <c r="B95" s="422" t="s">
        <v>311</v>
      </c>
      <c r="C95" s="426" t="s">
        <v>335</v>
      </c>
      <c r="D95" s="242" t="s">
        <v>48</v>
      </c>
      <c r="E95" s="242" t="s">
        <v>38</v>
      </c>
      <c r="F95" s="242"/>
    </row>
    <row r="96" spans="1:6">
      <c r="A96" s="242">
        <v>90</v>
      </c>
      <c r="B96" s="422" t="s">
        <v>312</v>
      </c>
      <c r="C96" s="426" t="s">
        <v>335</v>
      </c>
      <c r="D96" s="242" t="s">
        <v>48</v>
      </c>
      <c r="E96" s="242"/>
      <c r="F96" s="242" t="s">
        <v>39</v>
      </c>
    </row>
    <row r="97" spans="1:6">
      <c r="A97" s="242">
        <v>91</v>
      </c>
      <c r="B97" s="422" t="s">
        <v>1303</v>
      </c>
      <c r="C97" s="426" t="s">
        <v>335</v>
      </c>
      <c r="D97" s="242" t="s">
        <v>48</v>
      </c>
      <c r="E97" s="242" t="s">
        <v>38</v>
      </c>
      <c r="F97" s="242"/>
    </row>
    <row r="98" spans="1:6">
      <c r="A98" s="242">
        <v>92</v>
      </c>
      <c r="B98" s="422" t="s">
        <v>307</v>
      </c>
      <c r="C98" s="426" t="s">
        <v>335</v>
      </c>
      <c r="D98" s="242" t="s">
        <v>48</v>
      </c>
      <c r="E98" s="242"/>
      <c r="F98" s="242" t="s">
        <v>39</v>
      </c>
    </row>
    <row r="99" spans="1:6">
      <c r="A99" s="242">
        <v>93</v>
      </c>
      <c r="B99" s="422" t="s">
        <v>313</v>
      </c>
      <c r="C99" s="426" t="s">
        <v>335</v>
      </c>
      <c r="D99" s="242" t="s">
        <v>48</v>
      </c>
      <c r="E99" s="242" t="s">
        <v>38</v>
      </c>
      <c r="F99" s="242"/>
    </row>
    <row r="100" spans="1:6">
      <c r="A100" s="242">
        <v>94</v>
      </c>
      <c r="B100" s="422" t="s">
        <v>680</v>
      </c>
      <c r="C100" s="426" t="s">
        <v>335</v>
      </c>
      <c r="D100" s="242" t="s">
        <v>48</v>
      </c>
      <c r="E100" s="242" t="s">
        <v>38</v>
      </c>
      <c r="F100" s="242"/>
    </row>
    <row r="101" spans="1:6">
      <c r="A101" s="242">
        <v>95</v>
      </c>
      <c r="B101" s="423" t="s">
        <v>315</v>
      </c>
      <c r="C101" s="426" t="s">
        <v>335</v>
      </c>
      <c r="D101" s="242" t="s">
        <v>48</v>
      </c>
      <c r="E101" s="242"/>
      <c r="F101" s="242" t="s">
        <v>39</v>
      </c>
    </row>
    <row r="102" spans="1:6">
      <c r="A102" s="242">
        <v>96</v>
      </c>
      <c r="B102" s="423" t="s">
        <v>309</v>
      </c>
      <c r="C102" s="426" t="s">
        <v>335</v>
      </c>
      <c r="D102" s="242" t="s">
        <v>48</v>
      </c>
      <c r="E102" s="242"/>
      <c r="F102" s="242" t="s">
        <v>39</v>
      </c>
    </row>
    <row r="103" spans="1:6">
      <c r="A103" s="242">
        <v>97</v>
      </c>
      <c r="B103" s="423" t="s">
        <v>314</v>
      </c>
      <c r="C103" s="426" t="s">
        <v>335</v>
      </c>
      <c r="D103" s="242" t="s">
        <v>48</v>
      </c>
      <c r="E103" s="242" t="s">
        <v>38</v>
      </c>
      <c r="F103" s="242"/>
    </row>
    <row r="104" spans="1:6">
      <c r="A104" s="242">
        <v>98</v>
      </c>
      <c r="B104" s="423" t="s">
        <v>679</v>
      </c>
      <c r="C104" s="426" t="s">
        <v>335</v>
      </c>
      <c r="D104" s="242" t="s">
        <v>48</v>
      </c>
      <c r="E104" s="242" t="s">
        <v>38</v>
      </c>
      <c r="F104" s="242"/>
    </row>
    <row r="105" spans="1:6">
      <c r="A105" s="242">
        <v>99</v>
      </c>
      <c r="B105" s="422" t="s">
        <v>318</v>
      </c>
      <c r="C105" s="426" t="s">
        <v>335</v>
      </c>
      <c r="D105" s="242" t="s">
        <v>48</v>
      </c>
      <c r="E105" s="242" t="s">
        <v>38</v>
      </c>
      <c r="F105" s="242"/>
    </row>
    <row r="106" spans="1:6">
      <c r="A106" s="242">
        <v>100</v>
      </c>
      <c r="B106" s="422" t="s">
        <v>408</v>
      </c>
      <c r="C106" s="426" t="s">
        <v>335</v>
      </c>
      <c r="D106" s="242" t="s">
        <v>48</v>
      </c>
      <c r="E106" s="242" t="s">
        <v>38</v>
      </c>
      <c r="F106" s="242"/>
    </row>
    <row r="107" spans="1:6">
      <c r="A107" s="242">
        <v>101</v>
      </c>
      <c r="B107" s="422" t="s">
        <v>319</v>
      </c>
      <c r="C107" s="426" t="s">
        <v>335</v>
      </c>
      <c r="D107" s="242" t="s">
        <v>48</v>
      </c>
      <c r="E107" s="242" t="s">
        <v>38</v>
      </c>
      <c r="F107" s="242"/>
    </row>
    <row r="108" spans="1:6">
      <c r="A108" s="242">
        <v>102</v>
      </c>
      <c r="B108" s="422" t="s">
        <v>317</v>
      </c>
      <c r="C108" s="426" t="s">
        <v>335</v>
      </c>
      <c r="D108" s="242" t="s">
        <v>48</v>
      </c>
      <c r="E108" s="242" t="s">
        <v>38</v>
      </c>
      <c r="F108" s="242"/>
    </row>
    <row r="109" spans="1:6">
      <c r="A109" s="242">
        <v>103</v>
      </c>
      <c r="B109" s="422" t="s">
        <v>320</v>
      </c>
      <c r="C109" s="426" t="s">
        <v>335</v>
      </c>
      <c r="D109" s="242" t="s">
        <v>48</v>
      </c>
      <c r="E109" s="242" t="s">
        <v>38</v>
      </c>
      <c r="F109" s="242"/>
    </row>
    <row r="110" spans="1:6">
      <c r="A110" s="242">
        <v>104</v>
      </c>
      <c r="B110" s="421" t="s">
        <v>713</v>
      </c>
      <c r="C110" s="421"/>
      <c r="D110" s="242" t="s">
        <v>48</v>
      </c>
      <c r="E110" s="242"/>
      <c r="F110" s="242" t="s">
        <v>39</v>
      </c>
    </row>
    <row r="111" spans="1:6">
      <c r="C111" s="419" t="s">
        <v>892</v>
      </c>
    </row>
    <row r="123" spans="3:3">
      <c r="C123" s="419">
        <f>SUM(C116:C122)</f>
        <v>0</v>
      </c>
    </row>
    <row r="124" spans="3:3">
      <c r="C124" s="420"/>
    </row>
    <row r="125" spans="3:3">
      <c r="C125" s="419">
        <f>SUM(B123:C123)</f>
        <v>0</v>
      </c>
    </row>
  </sheetData>
  <mergeCells count="8">
    <mergeCell ref="A1:F1"/>
    <mergeCell ref="A2:F2"/>
    <mergeCell ref="A3:F3"/>
    <mergeCell ref="B5:B6"/>
    <mergeCell ref="C5:C6"/>
    <mergeCell ref="D5:D6"/>
    <mergeCell ref="A5:A6"/>
    <mergeCell ref="E5:F5"/>
  </mergeCells>
  <printOptions horizontalCentered="1"/>
  <pageMargins left="0.25" right="0.25" top="0.5" bottom="0.5" header="0.3" footer="0.3"/>
  <pageSetup paperSize="256" scale="8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5"/>
  <sheetViews>
    <sheetView view="pageBreakPreview" topLeftCell="A48" zoomScale="110" zoomScaleSheetLayoutView="110" workbookViewId="0">
      <selection activeCell="E83" sqref="E83"/>
    </sheetView>
  </sheetViews>
  <sheetFormatPr defaultRowHeight="15" customHeight="1"/>
  <cols>
    <col min="1" max="1" width="3.125" style="451" customWidth="1"/>
    <col min="2" max="2" width="17.25" style="451" customWidth="1"/>
    <col min="3" max="8" width="11.875" style="451" customWidth="1"/>
    <col min="9" max="16384" width="9" style="451"/>
  </cols>
  <sheetData>
    <row r="1" spans="1:8" ht="15" customHeight="1">
      <c r="A1" s="1005" t="s">
        <v>1548</v>
      </c>
      <c r="B1" s="1005"/>
      <c r="C1" s="1005"/>
      <c r="D1" s="1005"/>
      <c r="E1" s="1005"/>
      <c r="F1" s="1005"/>
      <c r="G1" s="1005"/>
      <c r="H1" s="1005"/>
    </row>
    <row r="3" spans="1:8" ht="14.45" customHeight="1">
      <c r="A3" s="994" t="s">
        <v>0</v>
      </c>
      <c r="B3" s="994" t="s">
        <v>3</v>
      </c>
      <c r="C3" s="994" t="s">
        <v>1334</v>
      </c>
      <c r="D3" s="994"/>
      <c r="E3" s="994"/>
      <c r="F3" s="994"/>
      <c r="G3" s="994"/>
      <c r="H3" s="994"/>
    </row>
    <row r="4" spans="1:8" ht="14.45" customHeight="1">
      <c r="A4" s="994"/>
      <c r="B4" s="994"/>
      <c r="C4" s="448" t="s">
        <v>1376</v>
      </c>
      <c r="D4" s="448" t="s">
        <v>1377</v>
      </c>
      <c r="E4" s="448" t="s">
        <v>1378</v>
      </c>
      <c r="F4" s="448" t="s">
        <v>1379</v>
      </c>
      <c r="G4" s="448" t="s">
        <v>1380</v>
      </c>
      <c r="H4" s="448" t="s">
        <v>1381</v>
      </c>
    </row>
    <row r="5" spans="1:8" ht="14.45" customHeight="1">
      <c r="A5" s="994">
        <v>1</v>
      </c>
      <c r="B5" s="992" t="s">
        <v>899</v>
      </c>
      <c r="C5" s="454"/>
      <c r="D5" s="455" t="s">
        <v>1382</v>
      </c>
      <c r="E5" s="454"/>
      <c r="F5" s="455" t="s">
        <v>1383</v>
      </c>
      <c r="G5" s="454"/>
      <c r="H5" s="454"/>
    </row>
    <row r="6" spans="1:8" ht="14.45" customHeight="1">
      <c r="A6" s="994"/>
      <c r="B6" s="992"/>
      <c r="C6" s="454"/>
      <c r="D6" s="455"/>
      <c r="E6" s="454"/>
      <c r="F6" s="455" t="s">
        <v>1384</v>
      </c>
      <c r="G6" s="454"/>
      <c r="H6" s="454"/>
    </row>
    <row r="7" spans="1:8" ht="14.45" customHeight="1">
      <c r="A7" s="994">
        <v>2</v>
      </c>
      <c r="B7" s="993" t="s">
        <v>1117</v>
      </c>
      <c r="C7" s="456" t="s">
        <v>1385</v>
      </c>
      <c r="D7" s="457" t="s">
        <v>1386</v>
      </c>
      <c r="E7" s="458" t="s">
        <v>1387</v>
      </c>
      <c r="F7" s="455" t="s">
        <v>1389</v>
      </c>
      <c r="G7" s="454"/>
      <c r="H7" s="455" t="s">
        <v>1391</v>
      </c>
    </row>
    <row r="8" spans="1:8" ht="14.45" customHeight="1">
      <c r="A8" s="994"/>
      <c r="B8" s="993"/>
      <c r="C8" s="450"/>
      <c r="D8" s="450"/>
      <c r="E8" s="455" t="s">
        <v>1388</v>
      </c>
      <c r="F8" s="455" t="s">
        <v>1390</v>
      </c>
      <c r="G8" s="454"/>
      <c r="H8" s="450"/>
    </row>
    <row r="9" spans="1:8" ht="14.45" customHeight="1">
      <c r="A9" s="994">
        <v>3</v>
      </c>
      <c r="B9" s="993" t="s">
        <v>1003</v>
      </c>
      <c r="C9" s="450" t="s">
        <v>1392</v>
      </c>
      <c r="D9" s="450" t="s">
        <v>1394</v>
      </c>
      <c r="E9" s="450" t="s">
        <v>1396</v>
      </c>
      <c r="F9" s="450" t="s">
        <v>1398</v>
      </c>
      <c r="G9" s="450" t="s">
        <v>1399</v>
      </c>
      <c r="H9" s="450" t="s">
        <v>1401</v>
      </c>
    </row>
    <row r="10" spans="1:8" ht="14.45" customHeight="1">
      <c r="A10" s="994"/>
      <c r="B10" s="993"/>
      <c r="C10" s="450" t="s">
        <v>1393</v>
      </c>
      <c r="D10" s="450" t="s">
        <v>1395</v>
      </c>
      <c r="E10" s="450" t="s">
        <v>1397</v>
      </c>
      <c r="F10" s="450"/>
      <c r="G10" s="450" t="s">
        <v>1400</v>
      </c>
      <c r="H10" s="450" t="s">
        <v>1402</v>
      </c>
    </row>
    <row r="11" spans="1:8" ht="14.45" customHeight="1">
      <c r="A11" s="994"/>
      <c r="B11" s="993"/>
      <c r="C11" s="450"/>
      <c r="D11" s="450"/>
      <c r="E11" s="450"/>
      <c r="F11" s="450"/>
      <c r="G11" s="450"/>
      <c r="H11" s="450" t="s">
        <v>1403</v>
      </c>
    </row>
    <row r="12" spans="1:8" ht="14.45" customHeight="1">
      <c r="A12" s="994">
        <v>4</v>
      </c>
      <c r="B12" s="993" t="s">
        <v>900</v>
      </c>
      <c r="C12" s="450" t="s">
        <v>1404</v>
      </c>
      <c r="D12" s="450" t="s">
        <v>1407</v>
      </c>
      <c r="E12" s="450" t="s">
        <v>1410</v>
      </c>
      <c r="F12" s="450" t="s">
        <v>1411</v>
      </c>
      <c r="G12" s="450" t="s">
        <v>1413</v>
      </c>
      <c r="H12" s="454"/>
    </row>
    <row r="13" spans="1:8" ht="14.45" customHeight="1">
      <c r="A13" s="994"/>
      <c r="B13" s="993"/>
      <c r="C13" s="450" t="s">
        <v>1405</v>
      </c>
      <c r="D13" s="450" t="s">
        <v>1408</v>
      </c>
      <c r="E13" s="450"/>
      <c r="F13" s="450" t="s">
        <v>1412</v>
      </c>
      <c r="G13" s="450"/>
      <c r="H13" s="454"/>
    </row>
    <row r="14" spans="1:8" ht="14.45" customHeight="1">
      <c r="A14" s="994"/>
      <c r="B14" s="993"/>
      <c r="C14" s="450" t="s">
        <v>1406</v>
      </c>
      <c r="D14" s="450" t="s">
        <v>1409</v>
      </c>
      <c r="E14" s="450"/>
      <c r="F14" s="450"/>
      <c r="G14" s="450"/>
      <c r="H14" s="454"/>
    </row>
    <row r="15" spans="1:8" ht="14.45" customHeight="1">
      <c r="A15" s="994">
        <v>5</v>
      </c>
      <c r="B15" s="993" t="s">
        <v>1414</v>
      </c>
      <c r="C15" s="450" t="s">
        <v>1415</v>
      </c>
      <c r="D15" s="450" t="s">
        <v>1417</v>
      </c>
      <c r="E15" s="450" t="s">
        <v>1419</v>
      </c>
      <c r="F15" s="450" t="s">
        <v>1421</v>
      </c>
      <c r="G15" s="454"/>
      <c r="H15" s="454"/>
    </row>
    <row r="16" spans="1:8" ht="14.45" customHeight="1">
      <c r="A16" s="994"/>
      <c r="B16" s="993"/>
      <c r="C16" s="450" t="s">
        <v>1416</v>
      </c>
      <c r="D16" s="450" t="s">
        <v>1418</v>
      </c>
      <c r="E16" s="450" t="s">
        <v>1420</v>
      </c>
      <c r="F16" s="450"/>
      <c r="G16" s="454"/>
      <c r="H16" s="454"/>
    </row>
    <row r="17" spans="1:8" ht="14.45" customHeight="1">
      <c r="A17" s="994">
        <v>6</v>
      </c>
      <c r="B17" s="993" t="s">
        <v>1422</v>
      </c>
      <c r="C17" s="450" t="s">
        <v>1423</v>
      </c>
      <c r="D17" s="450" t="s">
        <v>1425</v>
      </c>
      <c r="E17" s="450" t="s">
        <v>1427</v>
      </c>
      <c r="F17" s="450" t="s">
        <v>1429</v>
      </c>
      <c r="G17" s="450" t="s">
        <v>1430</v>
      </c>
      <c r="H17" s="450" t="s">
        <v>1431</v>
      </c>
    </row>
    <row r="18" spans="1:8" ht="14.45" customHeight="1">
      <c r="A18" s="994"/>
      <c r="B18" s="993"/>
      <c r="C18" s="450" t="s">
        <v>1424</v>
      </c>
      <c r="D18" s="450" t="s">
        <v>1426</v>
      </c>
      <c r="E18" s="450" t="s">
        <v>1428</v>
      </c>
      <c r="F18" s="450"/>
      <c r="G18" s="450"/>
      <c r="H18" s="450"/>
    </row>
    <row r="19" spans="1:8" ht="14.45" customHeight="1">
      <c r="A19" s="994">
        <v>7</v>
      </c>
      <c r="B19" s="995" t="s">
        <v>86</v>
      </c>
      <c r="C19" s="450" t="s">
        <v>1432</v>
      </c>
      <c r="D19" s="450" t="s">
        <v>1433</v>
      </c>
      <c r="E19" s="450" t="s">
        <v>1436</v>
      </c>
      <c r="F19" s="450" t="s">
        <v>1436</v>
      </c>
      <c r="G19" s="454"/>
      <c r="H19" s="450" t="s">
        <v>1439</v>
      </c>
    </row>
    <row r="20" spans="1:8" ht="14.45" customHeight="1">
      <c r="A20" s="994"/>
      <c r="B20" s="995"/>
      <c r="C20" s="450"/>
      <c r="D20" s="450" t="s">
        <v>1434</v>
      </c>
      <c r="E20" s="450" t="s">
        <v>1437</v>
      </c>
      <c r="F20" s="450" t="s">
        <v>1438</v>
      </c>
      <c r="G20" s="454"/>
      <c r="H20" s="450" t="s">
        <v>1440</v>
      </c>
    </row>
    <row r="21" spans="1:8" ht="14.45" customHeight="1">
      <c r="A21" s="994"/>
      <c r="B21" s="995"/>
      <c r="C21" s="450"/>
      <c r="D21" s="450" t="s">
        <v>1435</v>
      </c>
      <c r="E21" s="450"/>
      <c r="F21" s="450" t="s">
        <v>1434</v>
      </c>
      <c r="G21" s="454"/>
      <c r="H21" s="450" t="s">
        <v>1441</v>
      </c>
    </row>
    <row r="22" spans="1:8" ht="14.45" customHeight="1">
      <c r="A22" s="994">
        <v>8</v>
      </c>
      <c r="B22" s="993" t="s">
        <v>85</v>
      </c>
      <c r="C22" s="450" t="s">
        <v>1442</v>
      </c>
      <c r="D22" s="450" t="s">
        <v>1444</v>
      </c>
      <c r="E22" s="454"/>
      <c r="F22" s="450" t="s">
        <v>1447</v>
      </c>
      <c r="G22" s="450" t="s">
        <v>1451</v>
      </c>
      <c r="H22" s="450" t="s">
        <v>1452</v>
      </c>
    </row>
    <row r="23" spans="1:8" ht="14.45" customHeight="1">
      <c r="A23" s="994"/>
      <c r="B23" s="993"/>
      <c r="C23" s="450" t="s">
        <v>1443</v>
      </c>
      <c r="D23" s="450" t="s">
        <v>1445</v>
      </c>
      <c r="E23" s="454"/>
      <c r="F23" s="450" t="s">
        <v>1448</v>
      </c>
      <c r="G23" s="450"/>
      <c r="H23" s="450" t="s">
        <v>1449</v>
      </c>
    </row>
    <row r="24" spans="1:8" ht="14.45" customHeight="1">
      <c r="A24" s="994"/>
      <c r="B24" s="993"/>
      <c r="C24" s="450"/>
      <c r="D24" s="450" t="s">
        <v>1446</v>
      </c>
      <c r="E24" s="454"/>
      <c r="F24" s="450" t="s">
        <v>1449</v>
      </c>
      <c r="G24" s="450"/>
      <c r="H24" s="450"/>
    </row>
    <row r="25" spans="1:8" ht="14.45" customHeight="1">
      <c r="A25" s="994"/>
      <c r="B25" s="993"/>
      <c r="C25" s="450"/>
      <c r="D25" s="450"/>
      <c r="E25" s="454"/>
      <c r="F25" s="450" t="s">
        <v>1450</v>
      </c>
      <c r="G25" s="450"/>
      <c r="H25" s="450"/>
    </row>
    <row r="26" spans="1:8" ht="14.45" customHeight="1">
      <c r="A26" s="448">
        <v>9</v>
      </c>
      <c r="B26" s="449" t="s">
        <v>83</v>
      </c>
      <c r="C26" s="450" t="s">
        <v>1453</v>
      </c>
      <c r="D26" s="454"/>
      <c r="E26" s="450" t="s">
        <v>1454</v>
      </c>
      <c r="F26" s="450" t="s">
        <v>1455</v>
      </c>
      <c r="G26" s="454"/>
      <c r="H26" s="450" t="s">
        <v>1455</v>
      </c>
    </row>
    <row r="27" spans="1:8" ht="14.45" customHeight="1">
      <c r="A27" s="448">
        <v>10</v>
      </c>
      <c r="B27" s="449" t="s">
        <v>979</v>
      </c>
      <c r="C27" s="450" t="s">
        <v>1456</v>
      </c>
      <c r="D27" s="452" t="s">
        <v>1458</v>
      </c>
      <c r="E27" s="452" t="s">
        <v>1458</v>
      </c>
      <c r="F27" s="450" t="s">
        <v>1457</v>
      </c>
      <c r="G27" s="453" t="s">
        <v>1458</v>
      </c>
      <c r="H27" s="453" t="s">
        <v>1458</v>
      </c>
    </row>
    <row r="28" spans="1:8" ht="14.45" customHeight="1">
      <c r="A28" s="994">
        <v>11</v>
      </c>
      <c r="B28" s="993" t="s">
        <v>84</v>
      </c>
      <c r="C28" s="450" t="s">
        <v>1459</v>
      </c>
      <c r="D28" s="450" t="s">
        <v>1461</v>
      </c>
      <c r="E28" s="450" t="s">
        <v>1462</v>
      </c>
      <c r="F28" s="450" t="s">
        <v>1453</v>
      </c>
      <c r="G28" s="450" t="s">
        <v>1465</v>
      </c>
      <c r="H28" s="454"/>
    </row>
    <row r="29" spans="1:8" ht="14.45" customHeight="1">
      <c r="A29" s="994"/>
      <c r="B29" s="993"/>
      <c r="C29" s="450"/>
      <c r="D29" s="450"/>
      <c r="E29" s="450" t="s">
        <v>1463</v>
      </c>
      <c r="F29" s="450" t="s">
        <v>1464</v>
      </c>
      <c r="G29" s="450"/>
      <c r="H29" s="454"/>
    </row>
    <row r="30" spans="1:8" ht="14.45" customHeight="1">
      <c r="A30" s="994">
        <v>12</v>
      </c>
      <c r="B30" s="993" t="s">
        <v>87</v>
      </c>
      <c r="C30" s="450" t="s">
        <v>1466</v>
      </c>
      <c r="D30" s="450" t="s">
        <v>1468</v>
      </c>
      <c r="E30" s="450" t="s">
        <v>1470</v>
      </c>
      <c r="F30" s="454"/>
      <c r="G30" s="454"/>
      <c r="H30" s="450" t="s">
        <v>1471</v>
      </c>
    </row>
    <row r="31" spans="1:8" ht="14.45" customHeight="1">
      <c r="A31" s="994"/>
      <c r="B31" s="993"/>
      <c r="C31" s="450" t="s">
        <v>1467</v>
      </c>
      <c r="D31" s="450" t="s">
        <v>1469</v>
      </c>
      <c r="E31" s="450"/>
      <c r="F31" s="454"/>
      <c r="G31" s="454"/>
      <c r="H31" s="450" t="s">
        <v>1472</v>
      </c>
    </row>
    <row r="32" spans="1:8" ht="14.45" customHeight="1">
      <c r="A32" s="996">
        <v>13</v>
      </c>
      <c r="B32" s="998" t="s">
        <v>88</v>
      </c>
      <c r="C32" s="450" t="s">
        <v>1473</v>
      </c>
      <c r="D32" s="450" t="s">
        <v>1475</v>
      </c>
      <c r="E32" s="450" t="s">
        <v>1477</v>
      </c>
      <c r="F32" s="450" t="s">
        <v>1478</v>
      </c>
      <c r="G32" s="454"/>
      <c r="H32" s="450" t="s">
        <v>1480</v>
      </c>
    </row>
    <row r="33" spans="1:8" ht="14.45" customHeight="1">
      <c r="A33" s="1004"/>
      <c r="B33" s="1003"/>
      <c r="C33" s="450" t="s">
        <v>1474</v>
      </c>
      <c r="D33" s="450" t="s">
        <v>1476</v>
      </c>
      <c r="E33" s="450" t="s">
        <v>1474</v>
      </c>
      <c r="F33" s="450" t="s">
        <v>1479</v>
      </c>
      <c r="G33" s="454"/>
      <c r="H33" s="450" t="s">
        <v>1481</v>
      </c>
    </row>
    <row r="34" spans="1:8" ht="14.45" customHeight="1">
      <c r="A34" s="1004"/>
      <c r="B34" s="1003"/>
      <c r="C34" s="450"/>
      <c r="D34" s="450"/>
      <c r="E34" s="450"/>
      <c r="F34" s="450"/>
      <c r="G34" s="454"/>
      <c r="H34" s="450" t="s">
        <v>1482</v>
      </c>
    </row>
    <row r="35" spans="1:8" ht="14.45" customHeight="1">
      <c r="A35" s="997"/>
      <c r="B35" s="999"/>
      <c r="C35" s="450"/>
      <c r="D35" s="450"/>
      <c r="E35" s="450"/>
      <c r="F35" s="450"/>
      <c r="G35" s="454"/>
      <c r="H35" s="450" t="s">
        <v>1483</v>
      </c>
    </row>
    <row r="36" spans="1:8" ht="14.45" customHeight="1">
      <c r="A36" s="994">
        <v>14</v>
      </c>
      <c r="B36" s="993" t="s">
        <v>90</v>
      </c>
      <c r="C36" s="450" t="s">
        <v>1484</v>
      </c>
      <c r="D36" s="450" t="s">
        <v>1485</v>
      </c>
      <c r="E36" s="450" t="s">
        <v>1487</v>
      </c>
      <c r="F36" s="450" t="s">
        <v>1401</v>
      </c>
      <c r="G36" s="450" t="s">
        <v>1490</v>
      </c>
      <c r="H36" s="450" t="s">
        <v>1492</v>
      </c>
    </row>
    <row r="37" spans="1:8" ht="14.45" customHeight="1">
      <c r="A37" s="994"/>
      <c r="B37" s="993"/>
      <c r="C37" s="450" t="s">
        <v>1396</v>
      </c>
      <c r="D37" s="450" t="s">
        <v>1486</v>
      </c>
      <c r="E37" s="450"/>
      <c r="F37" s="450" t="s">
        <v>1488</v>
      </c>
      <c r="G37" s="450" t="s">
        <v>1491</v>
      </c>
      <c r="H37" s="450" t="s">
        <v>1493</v>
      </c>
    </row>
    <row r="38" spans="1:8" ht="14.45" customHeight="1">
      <c r="A38" s="994"/>
      <c r="B38" s="993"/>
      <c r="C38" s="450"/>
      <c r="D38" s="450"/>
      <c r="E38" s="450"/>
      <c r="F38" s="450" t="s">
        <v>1489</v>
      </c>
      <c r="G38" s="450"/>
      <c r="H38" s="450"/>
    </row>
    <row r="39" spans="1:8" ht="14.45" customHeight="1">
      <c r="A39" s="994">
        <v>15</v>
      </c>
      <c r="B39" s="993" t="s">
        <v>89</v>
      </c>
      <c r="C39" s="450" t="s">
        <v>1427</v>
      </c>
      <c r="D39" s="450" t="s">
        <v>1439</v>
      </c>
      <c r="E39" s="450" t="s">
        <v>1498</v>
      </c>
      <c r="F39" s="450" t="s">
        <v>1499</v>
      </c>
      <c r="G39" s="450" t="s">
        <v>1501</v>
      </c>
      <c r="H39" s="450" t="s">
        <v>1395</v>
      </c>
    </row>
    <row r="40" spans="1:8" ht="14.45" customHeight="1">
      <c r="A40" s="994"/>
      <c r="B40" s="993"/>
      <c r="C40" s="450" t="s">
        <v>1494</v>
      </c>
      <c r="D40" s="450" t="s">
        <v>1497</v>
      </c>
      <c r="E40" s="450"/>
      <c r="F40" s="450" t="s">
        <v>1500</v>
      </c>
      <c r="G40" s="450"/>
      <c r="H40" s="450" t="s">
        <v>1412</v>
      </c>
    </row>
    <row r="41" spans="1:8" ht="14.45" customHeight="1">
      <c r="A41" s="994"/>
      <c r="B41" s="993"/>
      <c r="C41" s="450" t="s">
        <v>1495</v>
      </c>
      <c r="D41" s="450" t="s">
        <v>1482</v>
      </c>
      <c r="E41" s="450"/>
      <c r="F41" s="450"/>
      <c r="G41" s="450"/>
      <c r="H41" s="450"/>
    </row>
    <row r="42" spans="1:8" ht="14.45" customHeight="1">
      <c r="A42" s="994"/>
      <c r="B42" s="993"/>
      <c r="C42" s="450" t="s">
        <v>1496</v>
      </c>
      <c r="D42" s="450"/>
      <c r="E42" s="450"/>
      <c r="F42" s="450"/>
      <c r="G42" s="450"/>
      <c r="H42" s="450"/>
    </row>
    <row r="43" spans="1:8" ht="14.45" customHeight="1">
      <c r="A43" s="448">
        <v>16</v>
      </c>
      <c r="B43" s="449" t="s">
        <v>92</v>
      </c>
      <c r="C43" s="450" t="s">
        <v>1502</v>
      </c>
      <c r="D43" s="450" t="s">
        <v>1503</v>
      </c>
      <c r="E43" s="450" t="s">
        <v>1504</v>
      </c>
      <c r="F43" s="450" t="s">
        <v>1505</v>
      </c>
      <c r="G43" s="454"/>
      <c r="H43" s="454"/>
    </row>
    <row r="44" spans="1:8" ht="14.45" customHeight="1">
      <c r="A44" s="996">
        <v>17</v>
      </c>
      <c r="B44" s="998" t="s">
        <v>91</v>
      </c>
      <c r="C44" s="450" t="s">
        <v>1402</v>
      </c>
      <c r="D44" s="450" t="s">
        <v>1507</v>
      </c>
      <c r="E44" s="450" t="s">
        <v>1394</v>
      </c>
      <c r="F44" s="450" t="s">
        <v>1511</v>
      </c>
      <c r="G44" s="450" t="s">
        <v>1512</v>
      </c>
      <c r="H44" s="450" t="s">
        <v>1487</v>
      </c>
    </row>
    <row r="45" spans="1:8" ht="14.45" customHeight="1">
      <c r="A45" s="1004"/>
      <c r="B45" s="1003"/>
      <c r="C45" s="450" t="s">
        <v>1506</v>
      </c>
      <c r="D45" s="450" t="s">
        <v>1508</v>
      </c>
      <c r="E45" s="450" t="s">
        <v>1438</v>
      </c>
      <c r="F45" s="450" t="s">
        <v>1495</v>
      </c>
      <c r="G45" s="450" t="s">
        <v>1513</v>
      </c>
      <c r="H45" s="450" t="s">
        <v>1514</v>
      </c>
    </row>
    <row r="46" spans="1:8" ht="14.45" customHeight="1">
      <c r="A46" s="1004"/>
      <c r="B46" s="1003"/>
      <c r="C46" s="450"/>
      <c r="D46" s="450"/>
      <c r="E46" s="450" t="s">
        <v>1509</v>
      </c>
      <c r="F46" s="450"/>
      <c r="G46" s="450"/>
      <c r="H46" s="450" t="s">
        <v>1393</v>
      </c>
    </row>
    <row r="47" spans="1:8" ht="14.45" customHeight="1">
      <c r="A47" s="997"/>
      <c r="B47" s="999"/>
      <c r="C47" s="450"/>
      <c r="D47" s="450"/>
      <c r="E47" s="450" t="s">
        <v>1510</v>
      </c>
      <c r="F47" s="450"/>
      <c r="G47" s="450"/>
      <c r="H47" s="450"/>
    </row>
    <row r="48" spans="1:8" ht="14.45" customHeight="1">
      <c r="A48" s="996">
        <v>18</v>
      </c>
      <c r="B48" s="998" t="s">
        <v>93</v>
      </c>
      <c r="C48" s="450" t="s">
        <v>1515</v>
      </c>
      <c r="D48" s="450" t="s">
        <v>1516</v>
      </c>
      <c r="E48" s="450" t="s">
        <v>1518</v>
      </c>
      <c r="F48" s="450" t="s">
        <v>1520</v>
      </c>
      <c r="G48" s="450" t="s">
        <v>1521</v>
      </c>
      <c r="H48" s="450" t="s">
        <v>1521</v>
      </c>
    </row>
    <row r="49" spans="1:8" ht="14.45" customHeight="1">
      <c r="A49" s="997"/>
      <c r="B49" s="999"/>
      <c r="C49" s="450"/>
      <c r="D49" s="450" t="s">
        <v>1517</v>
      </c>
      <c r="E49" s="450" t="s">
        <v>1519</v>
      </c>
      <c r="F49" s="450"/>
      <c r="G49" s="450"/>
      <c r="H49" s="450"/>
    </row>
    <row r="50" spans="1:8" ht="14.45" customHeight="1">
      <c r="A50" s="994">
        <v>19</v>
      </c>
      <c r="B50" s="1000" t="s">
        <v>1522</v>
      </c>
      <c r="C50" s="450" t="s">
        <v>1523</v>
      </c>
      <c r="D50" s="450" t="s">
        <v>1471</v>
      </c>
      <c r="E50" s="450" t="s">
        <v>1480</v>
      </c>
      <c r="F50" s="450" t="s">
        <v>1528</v>
      </c>
      <c r="G50" s="450" t="s">
        <v>1530</v>
      </c>
      <c r="H50" s="450" t="s">
        <v>1531</v>
      </c>
    </row>
    <row r="51" spans="1:8" ht="14.45" customHeight="1">
      <c r="A51" s="994"/>
      <c r="B51" s="1001"/>
      <c r="C51" s="450" t="s">
        <v>1524</v>
      </c>
      <c r="D51" s="450" t="s">
        <v>1525</v>
      </c>
      <c r="E51" s="450" t="s">
        <v>1526</v>
      </c>
      <c r="F51" s="450" t="s">
        <v>1529</v>
      </c>
      <c r="G51" s="450"/>
      <c r="H51" s="450" t="s">
        <v>1527</v>
      </c>
    </row>
    <row r="52" spans="1:8" ht="14.45" customHeight="1">
      <c r="A52" s="994"/>
      <c r="B52" s="1002"/>
      <c r="C52" s="450"/>
      <c r="D52" s="450"/>
      <c r="E52" s="450" t="s">
        <v>1527</v>
      </c>
      <c r="F52" s="450"/>
      <c r="G52" s="450"/>
      <c r="H52" s="450"/>
    </row>
    <row r="53" spans="1:8" ht="14.45" customHeight="1">
      <c r="A53" s="996">
        <v>20</v>
      </c>
      <c r="B53" s="998" t="s">
        <v>1532</v>
      </c>
      <c r="C53" s="450" t="s">
        <v>1533</v>
      </c>
      <c r="D53" s="450" t="s">
        <v>1535</v>
      </c>
      <c r="E53" s="450" t="s">
        <v>1536</v>
      </c>
      <c r="F53" s="450" t="s">
        <v>1539</v>
      </c>
      <c r="G53" s="454"/>
      <c r="H53" s="450" t="s">
        <v>1540</v>
      </c>
    </row>
    <row r="54" spans="1:8" ht="14.45" customHeight="1">
      <c r="A54" s="1004"/>
      <c r="B54" s="1003"/>
      <c r="C54" s="450" t="s">
        <v>1534</v>
      </c>
      <c r="D54" s="450" t="s">
        <v>1496</v>
      </c>
      <c r="E54" s="450" t="s">
        <v>1537</v>
      </c>
      <c r="F54" s="450"/>
      <c r="G54" s="454"/>
      <c r="H54" s="450"/>
    </row>
    <row r="55" spans="1:8" ht="14.45" customHeight="1">
      <c r="A55" s="997"/>
      <c r="B55" s="999"/>
      <c r="C55" s="450"/>
      <c r="D55" s="450"/>
      <c r="E55" s="450" t="s">
        <v>1538</v>
      </c>
      <c r="F55" s="450"/>
      <c r="G55" s="454"/>
      <c r="H55" s="450"/>
    </row>
    <row r="56" spans="1:8" ht="14.45" customHeight="1">
      <c r="A56" s="996">
        <v>21</v>
      </c>
      <c r="B56" s="998" t="s">
        <v>670</v>
      </c>
      <c r="C56" s="450" t="s">
        <v>1512</v>
      </c>
      <c r="D56" s="454"/>
      <c r="E56" s="450" t="s">
        <v>1543</v>
      </c>
      <c r="F56" s="450" t="s">
        <v>1545</v>
      </c>
      <c r="G56" s="454"/>
      <c r="H56" s="450" t="s">
        <v>1436</v>
      </c>
    </row>
    <row r="57" spans="1:8" ht="14.45" customHeight="1">
      <c r="A57" s="1004"/>
      <c r="B57" s="1003"/>
      <c r="C57" s="450" t="s">
        <v>1541</v>
      </c>
      <c r="D57" s="454"/>
      <c r="E57" s="450" t="s">
        <v>1451</v>
      </c>
      <c r="F57" s="450" t="s">
        <v>1546</v>
      </c>
      <c r="G57" s="454"/>
      <c r="H57" s="450" t="s">
        <v>1526</v>
      </c>
    </row>
    <row r="58" spans="1:8" ht="14.45" customHeight="1">
      <c r="A58" s="997"/>
      <c r="B58" s="999"/>
      <c r="C58" s="450" t="s">
        <v>1542</v>
      </c>
      <c r="D58" s="454"/>
      <c r="E58" s="450" t="s">
        <v>1544</v>
      </c>
      <c r="F58" s="450" t="s">
        <v>1517</v>
      </c>
      <c r="G58" s="454"/>
      <c r="H58" s="450" t="s">
        <v>1547</v>
      </c>
    </row>
    <row r="59" spans="1:8" ht="14.45" customHeight="1">
      <c r="A59" s="994">
        <v>22</v>
      </c>
      <c r="B59" s="993" t="s">
        <v>1139</v>
      </c>
      <c r="C59" s="450" t="s">
        <v>1399</v>
      </c>
      <c r="D59" s="450" t="s">
        <v>1551</v>
      </c>
      <c r="E59" s="454"/>
      <c r="F59" s="450" t="s">
        <v>1513</v>
      </c>
      <c r="G59" s="450" t="s">
        <v>1555</v>
      </c>
      <c r="H59" s="450" t="s">
        <v>1556</v>
      </c>
    </row>
    <row r="60" spans="1:8" ht="14.45" customHeight="1">
      <c r="A60" s="994"/>
      <c r="B60" s="993"/>
      <c r="C60" s="450" t="s">
        <v>1407</v>
      </c>
      <c r="D60" s="450" t="s">
        <v>1552</v>
      </c>
      <c r="E60" s="454"/>
      <c r="F60" s="450" t="s">
        <v>1554</v>
      </c>
      <c r="G60" s="450"/>
      <c r="H60" s="450" t="s">
        <v>1557</v>
      </c>
    </row>
    <row r="61" spans="1:8" ht="14.45" customHeight="1">
      <c r="A61" s="994"/>
      <c r="B61" s="993"/>
      <c r="C61" s="450" t="s">
        <v>1549</v>
      </c>
      <c r="D61" s="450" t="s">
        <v>1553</v>
      </c>
      <c r="E61" s="454"/>
      <c r="F61" s="450"/>
      <c r="G61" s="450"/>
      <c r="H61" s="450"/>
    </row>
    <row r="62" spans="1:8" ht="14.45" customHeight="1">
      <c r="A62" s="994"/>
      <c r="B62" s="993"/>
      <c r="C62" s="450" t="s">
        <v>1550</v>
      </c>
      <c r="D62" s="450"/>
      <c r="E62" s="454"/>
      <c r="F62" s="450"/>
      <c r="G62" s="450"/>
      <c r="H62" s="450"/>
    </row>
    <row r="63" spans="1:8" ht="15" customHeight="1">
      <c r="A63" s="994">
        <v>23</v>
      </c>
      <c r="B63" s="993" t="s">
        <v>95</v>
      </c>
      <c r="C63" s="450" t="s">
        <v>1558</v>
      </c>
      <c r="D63" s="450" t="s">
        <v>1536</v>
      </c>
      <c r="E63" s="450" t="s">
        <v>1560</v>
      </c>
      <c r="F63" s="450" t="s">
        <v>1562</v>
      </c>
      <c r="G63" s="450" t="s">
        <v>1442</v>
      </c>
      <c r="H63" s="450" t="s">
        <v>1560</v>
      </c>
    </row>
    <row r="64" spans="1:8" ht="15" customHeight="1">
      <c r="A64" s="994"/>
      <c r="B64" s="993"/>
      <c r="C64" s="450" t="s">
        <v>1559</v>
      </c>
      <c r="D64" s="450"/>
      <c r="E64" s="450" t="s">
        <v>1561</v>
      </c>
      <c r="F64" s="450"/>
      <c r="G64" s="450"/>
      <c r="H64" s="450"/>
    </row>
    <row r="65" spans="1:8" ht="15" customHeight="1">
      <c r="A65" s="996">
        <v>24</v>
      </c>
      <c r="B65" s="998" t="s">
        <v>97</v>
      </c>
      <c r="C65" s="450" t="s">
        <v>1563</v>
      </c>
      <c r="D65" s="450" t="s">
        <v>1512</v>
      </c>
      <c r="E65" s="450" t="s">
        <v>1473</v>
      </c>
      <c r="F65" s="450" t="s">
        <v>1565</v>
      </c>
      <c r="G65" s="450" t="s">
        <v>1566</v>
      </c>
      <c r="H65" s="450" t="s">
        <v>1567</v>
      </c>
    </row>
    <row r="66" spans="1:8" ht="15" customHeight="1">
      <c r="A66" s="997"/>
      <c r="B66" s="999"/>
      <c r="C66" s="450"/>
      <c r="D66" s="450" t="s">
        <v>1564</v>
      </c>
      <c r="E66" s="450"/>
      <c r="F66" s="450"/>
      <c r="G66" s="450" t="s">
        <v>1516</v>
      </c>
      <c r="H66" s="450" t="s">
        <v>1568</v>
      </c>
    </row>
    <row r="67" spans="1:8" ht="15" customHeight="1">
      <c r="A67" s="994">
        <v>25</v>
      </c>
      <c r="B67" s="993" t="s">
        <v>96</v>
      </c>
      <c r="C67" s="450" t="s">
        <v>1569</v>
      </c>
      <c r="D67" s="450" t="s">
        <v>1570</v>
      </c>
      <c r="E67" s="450" t="s">
        <v>1573</v>
      </c>
      <c r="F67" s="450" t="s">
        <v>1575</v>
      </c>
      <c r="G67" s="450" t="s">
        <v>1415</v>
      </c>
      <c r="H67" s="450" t="s">
        <v>1577</v>
      </c>
    </row>
    <row r="68" spans="1:8" ht="15" customHeight="1">
      <c r="A68" s="994"/>
      <c r="B68" s="993"/>
      <c r="C68" s="450" t="s">
        <v>1421</v>
      </c>
      <c r="D68" s="450" t="s">
        <v>1571</v>
      </c>
      <c r="E68" s="450" t="s">
        <v>1574</v>
      </c>
      <c r="F68" s="450" t="s">
        <v>1576</v>
      </c>
      <c r="G68" s="450"/>
      <c r="H68" s="450"/>
    </row>
    <row r="69" spans="1:8" ht="15" customHeight="1">
      <c r="A69" s="994"/>
      <c r="B69" s="993"/>
      <c r="C69" s="450"/>
      <c r="D69" s="450" t="s">
        <v>1572</v>
      </c>
      <c r="E69" s="450"/>
      <c r="F69" s="450" t="s">
        <v>1577</v>
      </c>
      <c r="G69" s="450"/>
      <c r="H69" s="450"/>
    </row>
    <row r="70" spans="1:8" ht="15" customHeight="1">
      <c r="A70" s="994">
        <v>26</v>
      </c>
      <c r="B70" s="992" t="s">
        <v>98</v>
      </c>
      <c r="C70" s="450" t="s">
        <v>1498</v>
      </c>
      <c r="D70" s="450" t="s">
        <v>1578</v>
      </c>
      <c r="E70" s="450" t="s">
        <v>1401</v>
      </c>
      <c r="F70" s="450" t="s">
        <v>1581</v>
      </c>
      <c r="G70" s="450" t="s">
        <v>1583</v>
      </c>
      <c r="H70" s="450" t="s">
        <v>1485</v>
      </c>
    </row>
    <row r="71" spans="1:8" ht="15" customHeight="1">
      <c r="A71" s="994"/>
      <c r="B71" s="992"/>
      <c r="C71" s="450"/>
      <c r="D71" s="450" t="s">
        <v>1579</v>
      </c>
      <c r="E71" s="450" t="s">
        <v>1580</v>
      </c>
      <c r="F71" s="450" t="s">
        <v>1582</v>
      </c>
      <c r="G71" s="450" t="s">
        <v>1488</v>
      </c>
      <c r="H71" s="450" t="s">
        <v>1407</v>
      </c>
    </row>
    <row r="72" spans="1:8" ht="15" customHeight="1">
      <c r="A72" s="994"/>
      <c r="B72" s="992"/>
      <c r="C72" s="450"/>
      <c r="D72" s="450"/>
      <c r="E72" s="450"/>
      <c r="F72" s="450"/>
      <c r="G72" s="450"/>
      <c r="H72" s="450" t="s">
        <v>1584</v>
      </c>
    </row>
    <row r="73" spans="1:8" ht="15" customHeight="1">
      <c r="A73" s="996">
        <v>27</v>
      </c>
      <c r="B73" s="1000" t="s">
        <v>99</v>
      </c>
      <c r="C73" s="450" t="s">
        <v>1513</v>
      </c>
      <c r="D73" s="454"/>
      <c r="E73" s="450" t="s">
        <v>1492</v>
      </c>
      <c r="F73" s="450" t="s">
        <v>1578</v>
      </c>
      <c r="G73" s="450" t="s">
        <v>1460</v>
      </c>
      <c r="H73" s="450" t="s">
        <v>1465</v>
      </c>
    </row>
    <row r="74" spans="1:8" ht="15" customHeight="1">
      <c r="A74" s="1004"/>
      <c r="B74" s="1001"/>
      <c r="C74" s="450" t="s">
        <v>1585</v>
      </c>
      <c r="D74" s="454"/>
      <c r="E74" s="450" t="s">
        <v>1586</v>
      </c>
      <c r="F74" s="450" t="s">
        <v>1587</v>
      </c>
      <c r="G74" s="450" t="s">
        <v>1481</v>
      </c>
      <c r="H74" s="450" t="s">
        <v>1488</v>
      </c>
    </row>
    <row r="75" spans="1:8" ht="15" customHeight="1">
      <c r="A75" s="1004"/>
      <c r="B75" s="1001"/>
      <c r="C75" s="450"/>
      <c r="D75" s="454"/>
      <c r="E75" s="450" t="s">
        <v>1572</v>
      </c>
      <c r="F75" s="450" t="s">
        <v>1474</v>
      </c>
      <c r="G75" s="450"/>
      <c r="H75" s="450" t="s">
        <v>1588</v>
      </c>
    </row>
    <row r="76" spans="1:8" ht="15" customHeight="1">
      <c r="A76" s="997"/>
      <c r="B76" s="1002"/>
      <c r="C76" s="450"/>
      <c r="D76" s="454"/>
      <c r="E76" s="450"/>
      <c r="F76" s="450"/>
      <c r="G76" s="450"/>
      <c r="H76" s="450" t="s">
        <v>1589</v>
      </c>
    </row>
    <row r="77" spans="1:8" ht="15" customHeight="1">
      <c r="A77" s="994">
        <v>28</v>
      </c>
      <c r="B77" s="1000" t="s">
        <v>1118</v>
      </c>
      <c r="C77" s="450" t="s">
        <v>1590</v>
      </c>
      <c r="D77" s="454"/>
      <c r="E77" s="450" t="s">
        <v>1426</v>
      </c>
      <c r="F77" s="450" t="s">
        <v>1594</v>
      </c>
      <c r="G77" s="454"/>
      <c r="H77" s="450" t="s">
        <v>1382</v>
      </c>
    </row>
    <row r="78" spans="1:8" ht="15" customHeight="1">
      <c r="A78" s="994"/>
      <c r="B78" s="1001"/>
      <c r="C78" s="450" t="s">
        <v>1591</v>
      </c>
      <c r="D78" s="454"/>
      <c r="E78" s="450" t="s">
        <v>1593</v>
      </c>
      <c r="F78" s="450" t="s">
        <v>1595</v>
      </c>
      <c r="G78" s="454"/>
      <c r="H78" s="450" t="s">
        <v>1597</v>
      </c>
    </row>
    <row r="79" spans="1:8" ht="15" customHeight="1">
      <c r="A79" s="994"/>
      <c r="B79" s="1001"/>
      <c r="C79" s="450" t="s">
        <v>1592</v>
      </c>
      <c r="D79" s="454"/>
      <c r="E79" s="450"/>
      <c r="F79" s="450" t="s">
        <v>1585</v>
      </c>
      <c r="G79" s="454"/>
      <c r="H79" s="450" t="s">
        <v>1598</v>
      </c>
    </row>
    <row r="80" spans="1:8" ht="15" customHeight="1">
      <c r="A80" s="994"/>
      <c r="B80" s="1002"/>
      <c r="C80" s="450"/>
      <c r="D80" s="454"/>
      <c r="E80" s="450"/>
      <c r="F80" s="450" t="s">
        <v>1596</v>
      </c>
      <c r="G80" s="454"/>
      <c r="H80" s="450"/>
    </row>
    <row r="81" spans="1:8" ht="15" customHeight="1">
      <c r="A81" s="996">
        <v>29</v>
      </c>
      <c r="B81" s="1000" t="s">
        <v>222</v>
      </c>
      <c r="C81" s="450" t="s">
        <v>1599</v>
      </c>
      <c r="D81" s="450" t="s">
        <v>1583</v>
      </c>
      <c r="E81" s="450" t="s">
        <v>1601</v>
      </c>
      <c r="F81" s="450" t="s">
        <v>1603</v>
      </c>
      <c r="G81" s="450" t="s">
        <v>1601</v>
      </c>
      <c r="H81" s="450" t="s">
        <v>1484</v>
      </c>
    </row>
    <row r="82" spans="1:8" ht="15" customHeight="1">
      <c r="A82" s="1004"/>
      <c r="B82" s="1001"/>
      <c r="C82" s="450" t="s">
        <v>1390</v>
      </c>
      <c r="D82" s="450" t="s">
        <v>1600</v>
      </c>
      <c r="E82" s="450" t="s">
        <v>1576</v>
      </c>
      <c r="F82" s="450" t="s">
        <v>1604</v>
      </c>
      <c r="G82" s="450"/>
      <c r="H82" s="450" t="s">
        <v>1605</v>
      </c>
    </row>
    <row r="83" spans="1:8" ht="15" customHeight="1">
      <c r="A83" s="997"/>
      <c r="B83" s="1002"/>
      <c r="C83" s="450"/>
      <c r="D83" s="450"/>
      <c r="E83" s="450" t="s">
        <v>1602</v>
      </c>
      <c r="F83" s="450" t="s">
        <v>1406</v>
      </c>
      <c r="G83" s="450"/>
      <c r="H83" s="450"/>
    </row>
    <row r="84" spans="1:8" ht="15" customHeight="1">
      <c r="A84" s="996">
        <v>30</v>
      </c>
      <c r="B84" s="1000" t="s">
        <v>223</v>
      </c>
      <c r="C84" s="450" t="s">
        <v>1480</v>
      </c>
      <c r="D84" s="450" t="s">
        <v>1607</v>
      </c>
      <c r="E84" s="450" t="s">
        <v>1583</v>
      </c>
      <c r="F84" s="450" t="s">
        <v>1586</v>
      </c>
      <c r="G84" s="450" t="s">
        <v>1480</v>
      </c>
      <c r="H84" s="450" t="s">
        <v>1507</v>
      </c>
    </row>
    <row r="85" spans="1:8" ht="15" customHeight="1">
      <c r="A85" s="1004"/>
      <c r="B85" s="1001"/>
      <c r="C85" s="450" t="s">
        <v>1472</v>
      </c>
      <c r="D85" s="450" t="s">
        <v>1608</v>
      </c>
      <c r="E85" s="450" t="s">
        <v>1609</v>
      </c>
      <c r="F85" s="450" t="s">
        <v>1610</v>
      </c>
      <c r="G85" s="450" t="s">
        <v>1438</v>
      </c>
      <c r="H85" s="450" t="s">
        <v>1611</v>
      </c>
    </row>
    <row r="86" spans="1:8" ht="15" customHeight="1">
      <c r="A86" s="1004"/>
      <c r="B86" s="1001"/>
      <c r="C86" s="450" t="s">
        <v>1441</v>
      </c>
      <c r="D86" s="450" t="s">
        <v>1450</v>
      </c>
      <c r="E86" s="450"/>
      <c r="F86" s="450"/>
      <c r="G86" s="450"/>
      <c r="H86" s="450"/>
    </row>
    <row r="87" spans="1:8" ht="15" customHeight="1">
      <c r="A87" s="997"/>
      <c r="B87" s="1002"/>
      <c r="C87" s="450" t="s">
        <v>1606</v>
      </c>
      <c r="D87" s="450"/>
      <c r="E87" s="450"/>
      <c r="F87" s="450"/>
      <c r="G87" s="450"/>
      <c r="H87" s="450"/>
    </row>
    <row r="88" spans="1:8" ht="15" customHeight="1">
      <c r="A88" s="994">
        <v>31</v>
      </c>
      <c r="B88" s="1006" t="s">
        <v>224</v>
      </c>
      <c r="C88" s="450" t="s">
        <v>1612</v>
      </c>
      <c r="D88" s="450" t="s">
        <v>1493</v>
      </c>
      <c r="E88" s="450" t="s">
        <v>1567</v>
      </c>
      <c r="F88" s="450" t="s">
        <v>1616</v>
      </c>
      <c r="G88" s="450" t="s">
        <v>1575</v>
      </c>
      <c r="H88" s="450" t="s">
        <v>1620</v>
      </c>
    </row>
    <row r="89" spans="1:8" ht="15" customHeight="1">
      <c r="A89" s="994"/>
      <c r="B89" s="1006"/>
      <c r="C89" s="450" t="s">
        <v>1613</v>
      </c>
      <c r="D89" s="450" t="s">
        <v>1614</v>
      </c>
      <c r="E89" s="450" t="s">
        <v>1404</v>
      </c>
      <c r="F89" s="450" t="s">
        <v>1617</v>
      </c>
      <c r="G89" s="450" t="s">
        <v>1619</v>
      </c>
      <c r="H89" s="450" t="s">
        <v>1621</v>
      </c>
    </row>
    <row r="90" spans="1:8" ht="15" customHeight="1">
      <c r="A90" s="994"/>
      <c r="B90" s="1006"/>
      <c r="C90" s="450"/>
      <c r="D90" s="450" t="s">
        <v>1615</v>
      </c>
      <c r="E90" s="450" t="s">
        <v>1615</v>
      </c>
      <c r="F90" s="450" t="s">
        <v>1618</v>
      </c>
      <c r="G90" s="450"/>
      <c r="H90" s="450"/>
    </row>
    <row r="91" spans="1:8" ht="15" customHeight="1">
      <c r="A91" s="994">
        <v>32</v>
      </c>
      <c r="B91" s="992" t="s">
        <v>225</v>
      </c>
      <c r="C91" s="450" t="s">
        <v>1622</v>
      </c>
      <c r="D91" s="450" t="s">
        <v>1626</v>
      </c>
      <c r="E91" s="450" t="s">
        <v>1629</v>
      </c>
      <c r="F91" s="450" t="s">
        <v>1613</v>
      </c>
      <c r="G91" s="450" t="s">
        <v>1486</v>
      </c>
      <c r="H91" s="450" t="s">
        <v>1633</v>
      </c>
    </row>
    <row r="92" spans="1:8" ht="15" customHeight="1">
      <c r="A92" s="994"/>
      <c r="B92" s="992"/>
      <c r="C92" s="450" t="s">
        <v>1623</v>
      </c>
      <c r="D92" s="450" t="s">
        <v>1627</v>
      </c>
      <c r="E92" s="450" t="s">
        <v>1630</v>
      </c>
      <c r="F92" s="450" t="s">
        <v>1630</v>
      </c>
      <c r="G92" s="450"/>
      <c r="H92" s="450" t="s">
        <v>1634</v>
      </c>
    </row>
    <row r="93" spans="1:8" ht="15" customHeight="1">
      <c r="A93" s="994"/>
      <c r="B93" s="992"/>
      <c r="C93" s="450" t="s">
        <v>1624</v>
      </c>
      <c r="D93" s="450" t="s">
        <v>1628</v>
      </c>
      <c r="E93" s="450" t="s">
        <v>1631</v>
      </c>
      <c r="F93" s="450" t="s">
        <v>1632</v>
      </c>
      <c r="G93" s="450"/>
      <c r="H93" s="450" t="s">
        <v>1635</v>
      </c>
    </row>
    <row r="94" spans="1:8" ht="15" customHeight="1">
      <c r="A94" s="994"/>
      <c r="B94" s="992"/>
      <c r="C94" s="450" t="s">
        <v>1617</v>
      </c>
      <c r="D94" s="450"/>
      <c r="E94" s="450"/>
      <c r="F94" s="450"/>
      <c r="G94" s="450"/>
      <c r="H94" s="450"/>
    </row>
    <row r="95" spans="1:8" ht="15" customHeight="1">
      <c r="A95" s="994"/>
      <c r="B95" s="992"/>
      <c r="C95" s="450" t="s">
        <v>1625</v>
      </c>
      <c r="D95" s="450"/>
      <c r="E95" s="450"/>
      <c r="F95" s="450"/>
      <c r="G95" s="450"/>
      <c r="H95" s="450"/>
    </row>
  </sheetData>
  <mergeCells count="62">
    <mergeCell ref="A91:A95"/>
    <mergeCell ref="B91:B95"/>
    <mergeCell ref="B81:B83"/>
    <mergeCell ref="A81:A83"/>
    <mergeCell ref="B84:B87"/>
    <mergeCell ref="A84:A87"/>
    <mergeCell ref="A88:A90"/>
    <mergeCell ref="B88:B90"/>
    <mergeCell ref="B73:B76"/>
    <mergeCell ref="A73:A76"/>
    <mergeCell ref="B77:B80"/>
    <mergeCell ref="A77:A80"/>
    <mergeCell ref="B65:B66"/>
    <mergeCell ref="A65:A66"/>
    <mergeCell ref="A67:A69"/>
    <mergeCell ref="B67:B69"/>
    <mergeCell ref="B70:B72"/>
    <mergeCell ref="A70:A72"/>
    <mergeCell ref="A1:H1"/>
    <mergeCell ref="A59:A62"/>
    <mergeCell ref="B59:B62"/>
    <mergeCell ref="A36:A38"/>
    <mergeCell ref="B36:B38"/>
    <mergeCell ref="B39:B42"/>
    <mergeCell ref="A39:A42"/>
    <mergeCell ref="A44:A47"/>
    <mergeCell ref="B44:B47"/>
    <mergeCell ref="A28:A29"/>
    <mergeCell ref="B28:B29"/>
    <mergeCell ref="A30:A31"/>
    <mergeCell ref="B30:B31"/>
    <mergeCell ref="A32:A35"/>
    <mergeCell ref="B32:B35"/>
    <mergeCell ref="B17:B18"/>
    <mergeCell ref="B63:B64"/>
    <mergeCell ref="A63:A64"/>
    <mergeCell ref="A48:A49"/>
    <mergeCell ref="B48:B49"/>
    <mergeCell ref="A50:A52"/>
    <mergeCell ref="B50:B52"/>
    <mergeCell ref="B53:B55"/>
    <mergeCell ref="A53:A55"/>
    <mergeCell ref="A56:A58"/>
    <mergeCell ref="B56:B58"/>
    <mergeCell ref="A17:A18"/>
    <mergeCell ref="B19:B21"/>
    <mergeCell ref="A19:A21"/>
    <mergeCell ref="A22:A25"/>
    <mergeCell ref="B22:B25"/>
    <mergeCell ref="B9:B11"/>
    <mergeCell ref="A9:A11"/>
    <mergeCell ref="A12:A14"/>
    <mergeCell ref="B12:B14"/>
    <mergeCell ref="B15:B16"/>
    <mergeCell ref="A15:A16"/>
    <mergeCell ref="B5:B6"/>
    <mergeCell ref="B7:B8"/>
    <mergeCell ref="A3:A4"/>
    <mergeCell ref="B3:B4"/>
    <mergeCell ref="C3:H3"/>
    <mergeCell ref="A5:A6"/>
    <mergeCell ref="A7:A8"/>
  </mergeCells>
  <printOptions horizontalCentered="1"/>
  <pageMargins left="0.25" right="0.25" top="0.5" bottom="0.25" header="0.3" footer="0.3"/>
  <pageSetup paperSize="256" orientation="portrait" horizontalDpi="4294967293" verticalDpi="0" r:id="rId1"/>
  <rowBreaks count="1" manualBreakCount="1">
    <brk id="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D86"/>
  <sheetViews>
    <sheetView topLeftCell="A7" workbookViewId="0">
      <selection activeCell="F6" sqref="F6"/>
    </sheetView>
  </sheetViews>
  <sheetFormatPr defaultRowHeight="16.5"/>
  <cols>
    <col min="1" max="1" width="4.25" style="432" customWidth="1"/>
    <col min="2" max="2" width="29.25" style="442" customWidth="1"/>
    <col min="3" max="3" width="18.125" style="442" customWidth="1"/>
    <col min="4" max="4" width="28.875" style="442" customWidth="1"/>
    <col min="5" max="16384" width="9" style="432"/>
  </cols>
  <sheetData>
    <row r="1" spans="1:4" ht="14.25" customHeight="1">
      <c r="A1" s="1007" t="s">
        <v>0</v>
      </c>
      <c r="B1" s="1008" t="s">
        <v>3</v>
      </c>
      <c r="C1" s="1007" t="s">
        <v>1</v>
      </c>
      <c r="D1" s="1008" t="s">
        <v>56</v>
      </c>
    </row>
    <row r="2" spans="1:4" ht="15.75" customHeight="1">
      <c r="A2" s="1007"/>
      <c r="B2" s="1008"/>
      <c r="C2" s="1007"/>
      <c r="D2" s="1008"/>
    </row>
    <row r="3" spans="1:4" ht="31.5">
      <c r="A3" s="242">
        <v>1</v>
      </c>
      <c r="B3" s="438" t="s">
        <v>899</v>
      </c>
      <c r="C3" s="434" t="s">
        <v>130</v>
      </c>
      <c r="D3" s="436" t="s">
        <v>80</v>
      </c>
    </row>
    <row r="4" spans="1:4" ht="31.5">
      <c r="A4" s="242">
        <v>2</v>
      </c>
      <c r="B4" s="433" t="s">
        <v>1117</v>
      </c>
      <c r="C4" s="434" t="s">
        <v>131</v>
      </c>
      <c r="D4" s="435" t="s">
        <v>347</v>
      </c>
    </row>
    <row r="5" spans="1:4" ht="31.5">
      <c r="A5" s="242">
        <v>3</v>
      </c>
      <c r="B5" s="433" t="s">
        <v>1003</v>
      </c>
      <c r="C5" s="434" t="s">
        <v>132</v>
      </c>
      <c r="D5" s="436" t="s">
        <v>80</v>
      </c>
    </row>
    <row r="6" spans="1:4" ht="31.5">
      <c r="A6" s="242">
        <v>4</v>
      </c>
      <c r="B6" s="433" t="s">
        <v>900</v>
      </c>
      <c r="C6" s="434" t="s">
        <v>133</v>
      </c>
      <c r="D6" s="436" t="s">
        <v>80</v>
      </c>
    </row>
    <row r="7" spans="1:4" ht="31.5">
      <c r="A7" s="242">
        <v>5</v>
      </c>
      <c r="B7" s="433" t="s">
        <v>591</v>
      </c>
      <c r="C7" s="434" t="s">
        <v>138</v>
      </c>
      <c r="D7" s="435" t="s">
        <v>716</v>
      </c>
    </row>
    <row r="8" spans="1:4" ht="31.5">
      <c r="A8" s="242">
        <v>6</v>
      </c>
      <c r="B8" s="433" t="s">
        <v>1133</v>
      </c>
      <c r="C8" s="434" t="s">
        <v>139</v>
      </c>
      <c r="D8" s="435" t="s">
        <v>348</v>
      </c>
    </row>
    <row r="9" spans="1:4" ht="31.5">
      <c r="A9" s="242">
        <v>7</v>
      </c>
      <c r="B9" s="433" t="s">
        <v>86</v>
      </c>
      <c r="C9" s="434" t="s">
        <v>665</v>
      </c>
      <c r="D9" s="435" t="s">
        <v>73</v>
      </c>
    </row>
    <row r="10" spans="1:4" ht="31.5">
      <c r="A10" s="242">
        <v>8</v>
      </c>
      <c r="B10" s="433" t="s">
        <v>85</v>
      </c>
      <c r="C10" s="434" t="s">
        <v>137</v>
      </c>
      <c r="D10" s="435" t="s">
        <v>73</v>
      </c>
    </row>
    <row r="11" spans="1:4" ht="31.5">
      <c r="A11" s="242">
        <v>9</v>
      </c>
      <c r="B11" s="433" t="s">
        <v>83</v>
      </c>
      <c r="C11" s="434" t="s">
        <v>134</v>
      </c>
      <c r="D11" s="435" t="s">
        <v>347</v>
      </c>
    </row>
    <row r="12" spans="1:4" ht="31.5">
      <c r="A12" s="242">
        <v>10</v>
      </c>
      <c r="B12" s="433" t="s">
        <v>979</v>
      </c>
      <c r="C12" s="434" t="s">
        <v>136</v>
      </c>
      <c r="D12" s="437" t="s">
        <v>1335</v>
      </c>
    </row>
    <row r="13" spans="1:4" ht="31.5">
      <c r="A13" s="242">
        <v>11</v>
      </c>
      <c r="B13" s="433" t="s">
        <v>84</v>
      </c>
      <c r="C13" s="434" t="s">
        <v>135</v>
      </c>
      <c r="D13" s="437" t="s">
        <v>1336</v>
      </c>
    </row>
    <row r="14" spans="1:4" ht="31.5">
      <c r="A14" s="242">
        <v>12</v>
      </c>
      <c r="B14" s="433" t="s">
        <v>87</v>
      </c>
      <c r="C14" s="434" t="s">
        <v>140</v>
      </c>
      <c r="D14" s="435" t="s">
        <v>717</v>
      </c>
    </row>
    <row r="15" spans="1:4" ht="31.5">
      <c r="A15" s="242">
        <v>13</v>
      </c>
      <c r="B15" s="433" t="s">
        <v>88</v>
      </c>
      <c r="C15" s="434" t="s">
        <v>141</v>
      </c>
      <c r="D15" s="435" t="s">
        <v>350</v>
      </c>
    </row>
    <row r="16" spans="1:4" ht="31.5">
      <c r="A16" s="242">
        <v>14</v>
      </c>
      <c r="B16" s="433" t="s">
        <v>90</v>
      </c>
      <c r="C16" s="434" t="s">
        <v>143</v>
      </c>
      <c r="D16" s="435" t="s">
        <v>76</v>
      </c>
    </row>
    <row r="17" spans="1:4" ht="31.5">
      <c r="A17" s="242">
        <v>15</v>
      </c>
      <c r="B17" s="433" t="s">
        <v>89</v>
      </c>
      <c r="C17" s="434" t="s">
        <v>142</v>
      </c>
      <c r="D17" s="435" t="s">
        <v>351</v>
      </c>
    </row>
    <row r="18" spans="1:4" ht="31.5">
      <c r="A18" s="242">
        <v>16</v>
      </c>
      <c r="B18" s="433" t="s">
        <v>92</v>
      </c>
      <c r="C18" s="434" t="s">
        <v>145</v>
      </c>
      <c r="D18" s="435" t="s">
        <v>347</v>
      </c>
    </row>
    <row r="19" spans="1:4" ht="31.5">
      <c r="A19" s="242">
        <v>17</v>
      </c>
      <c r="B19" s="433" t="s">
        <v>91</v>
      </c>
      <c r="C19" s="434" t="s">
        <v>144</v>
      </c>
      <c r="D19" s="437" t="s">
        <v>1337</v>
      </c>
    </row>
    <row r="20" spans="1:4" ht="31.5">
      <c r="A20" s="242">
        <v>18</v>
      </c>
      <c r="B20" s="433" t="s">
        <v>93</v>
      </c>
      <c r="C20" s="434" t="s">
        <v>146</v>
      </c>
      <c r="D20" s="435" t="s">
        <v>1267</v>
      </c>
    </row>
    <row r="21" spans="1:4" ht="31.5">
      <c r="A21" s="242">
        <v>19</v>
      </c>
      <c r="B21" s="438" t="s">
        <v>1005</v>
      </c>
      <c r="C21" s="434" t="s">
        <v>154</v>
      </c>
      <c r="D21" s="438" t="s">
        <v>73</v>
      </c>
    </row>
    <row r="22" spans="1:4" ht="31.5">
      <c r="A22" s="242">
        <v>20</v>
      </c>
      <c r="B22" s="433" t="s">
        <v>94</v>
      </c>
      <c r="C22" s="434" t="s">
        <v>148</v>
      </c>
      <c r="D22" s="437" t="s">
        <v>1268</v>
      </c>
    </row>
    <row r="23" spans="1:4" ht="31.5">
      <c r="A23" s="242">
        <v>21</v>
      </c>
      <c r="B23" s="433" t="s">
        <v>670</v>
      </c>
      <c r="C23" s="434" t="s">
        <v>147</v>
      </c>
      <c r="D23" s="435" t="s">
        <v>350</v>
      </c>
    </row>
    <row r="24" spans="1:4" ht="31.5">
      <c r="A24" s="242">
        <v>22</v>
      </c>
      <c r="B24" s="433" t="s">
        <v>1139</v>
      </c>
      <c r="C24" s="434" t="s">
        <v>150</v>
      </c>
      <c r="D24" s="437" t="s">
        <v>350</v>
      </c>
    </row>
    <row r="25" spans="1:4" ht="31.5">
      <c r="A25" s="242">
        <v>23</v>
      </c>
      <c r="B25" s="433" t="s">
        <v>95</v>
      </c>
      <c r="C25" s="434" t="s">
        <v>149</v>
      </c>
      <c r="D25" s="437" t="s">
        <v>1269</v>
      </c>
    </row>
    <row r="26" spans="1:4" ht="31.5">
      <c r="A26" s="242">
        <v>24</v>
      </c>
      <c r="B26" s="433" t="s">
        <v>97</v>
      </c>
      <c r="C26" s="434" t="s">
        <v>152</v>
      </c>
      <c r="D26" s="437" t="s">
        <v>76</v>
      </c>
    </row>
    <row r="27" spans="1:4" ht="31.5">
      <c r="A27" s="242">
        <v>25</v>
      </c>
      <c r="B27" s="433" t="s">
        <v>96</v>
      </c>
      <c r="C27" s="434" t="s">
        <v>151</v>
      </c>
      <c r="D27" s="437" t="s">
        <v>352</v>
      </c>
    </row>
    <row r="28" spans="1:4" ht="31.5">
      <c r="A28" s="242">
        <v>26</v>
      </c>
      <c r="B28" s="438" t="s">
        <v>98</v>
      </c>
      <c r="C28" s="434" t="s">
        <v>397</v>
      </c>
      <c r="D28" s="438" t="s">
        <v>77</v>
      </c>
    </row>
    <row r="29" spans="1:4" ht="31.5">
      <c r="A29" s="242">
        <v>27</v>
      </c>
      <c r="B29" s="438" t="s">
        <v>99</v>
      </c>
      <c r="C29" s="434" t="s">
        <v>153</v>
      </c>
      <c r="D29" s="438" t="s">
        <v>340</v>
      </c>
    </row>
    <row r="30" spans="1:4" ht="31.5">
      <c r="A30" s="242">
        <v>28</v>
      </c>
      <c r="B30" s="433" t="s">
        <v>204</v>
      </c>
      <c r="C30" s="434" t="s">
        <v>209</v>
      </c>
      <c r="D30" s="439" t="s">
        <v>335</v>
      </c>
    </row>
    <row r="31" spans="1:4" ht="31.5">
      <c r="A31" s="242">
        <v>29</v>
      </c>
      <c r="B31" s="433" t="s">
        <v>205</v>
      </c>
      <c r="C31" s="434" t="s">
        <v>210</v>
      </c>
      <c r="D31" s="439" t="s">
        <v>335</v>
      </c>
    </row>
    <row r="32" spans="1:4" ht="31.5">
      <c r="A32" s="242">
        <v>30</v>
      </c>
      <c r="B32" s="433" t="s">
        <v>901</v>
      </c>
      <c r="C32" s="434" t="s">
        <v>212</v>
      </c>
      <c r="D32" s="439" t="s">
        <v>335</v>
      </c>
    </row>
    <row r="33" spans="1:4" ht="31.5">
      <c r="A33" s="242">
        <v>31</v>
      </c>
      <c r="B33" s="433" t="s">
        <v>592</v>
      </c>
      <c r="C33" s="434" t="s">
        <v>211</v>
      </c>
      <c r="D33" s="439" t="s">
        <v>335</v>
      </c>
    </row>
    <row r="34" spans="1:4">
      <c r="A34" s="242">
        <v>32</v>
      </c>
      <c r="B34" s="436" t="s">
        <v>1118</v>
      </c>
      <c r="C34" s="440" t="s">
        <v>335</v>
      </c>
      <c r="D34" s="445" t="s">
        <v>1338</v>
      </c>
    </row>
    <row r="35" spans="1:4">
      <c r="A35" s="242">
        <v>33</v>
      </c>
      <c r="B35" s="438" t="s">
        <v>222</v>
      </c>
      <c r="C35" s="440" t="s">
        <v>335</v>
      </c>
      <c r="D35" s="446" t="s">
        <v>1339</v>
      </c>
    </row>
    <row r="36" spans="1:4">
      <c r="A36" s="242">
        <v>34</v>
      </c>
      <c r="B36" s="438" t="s">
        <v>223</v>
      </c>
      <c r="C36" s="440" t="s">
        <v>335</v>
      </c>
      <c r="D36" s="446" t="s">
        <v>1340</v>
      </c>
    </row>
    <row r="37" spans="1:4">
      <c r="A37" s="242">
        <v>35</v>
      </c>
      <c r="B37" s="438" t="s">
        <v>224</v>
      </c>
      <c r="C37" s="440" t="s">
        <v>335</v>
      </c>
      <c r="D37" s="446" t="s">
        <v>1341</v>
      </c>
    </row>
    <row r="38" spans="1:4">
      <c r="A38" s="242">
        <v>36</v>
      </c>
      <c r="B38" s="438" t="s">
        <v>225</v>
      </c>
      <c r="C38" s="440" t="s">
        <v>335</v>
      </c>
      <c r="D38" s="446" t="s">
        <v>1342</v>
      </c>
    </row>
    <row r="39" spans="1:4">
      <c r="A39" s="242">
        <v>37</v>
      </c>
      <c r="B39" s="438" t="s">
        <v>226</v>
      </c>
      <c r="C39" s="440" t="s">
        <v>335</v>
      </c>
      <c r="D39" s="446" t="s">
        <v>1343</v>
      </c>
    </row>
    <row r="40" spans="1:4">
      <c r="A40" s="242">
        <v>38</v>
      </c>
      <c r="B40" s="438" t="s">
        <v>227</v>
      </c>
      <c r="C40" s="440" t="s">
        <v>335</v>
      </c>
      <c r="D40" s="446" t="s">
        <v>1344</v>
      </c>
    </row>
    <row r="41" spans="1:4">
      <c r="A41" s="242">
        <v>39</v>
      </c>
      <c r="B41" s="438" t="s">
        <v>228</v>
      </c>
      <c r="C41" s="440" t="s">
        <v>335</v>
      </c>
      <c r="D41" s="446" t="s">
        <v>1338</v>
      </c>
    </row>
    <row r="42" spans="1:4">
      <c r="A42" s="242">
        <v>40</v>
      </c>
      <c r="B42" s="436" t="s">
        <v>221</v>
      </c>
      <c r="C42" s="440" t="s">
        <v>335</v>
      </c>
      <c r="D42" s="445" t="s">
        <v>1345</v>
      </c>
    </row>
    <row r="43" spans="1:4">
      <c r="A43" s="242">
        <v>41</v>
      </c>
      <c r="B43" s="438" t="s">
        <v>949</v>
      </c>
      <c r="C43" s="440" t="s">
        <v>335</v>
      </c>
      <c r="D43" s="446" t="s">
        <v>1346</v>
      </c>
    </row>
    <row r="44" spans="1:4">
      <c r="A44" s="242">
        <v>42</v>
      </c>
      <c r="B44" s="438" t="s">
        <v>229</v>
      </c>
      <c r="C44" s="440" t="s">
        <v>335</v>
      </c>
      <c r="D44" s="446" t="s">
        <v>1340</v>
      </c>
    </row>
    <row r="45" spans="1:4">
      <c r="A45" s="242">
        <v>43</v>
      </c>
      <c r="B45" s="438" t="s">
        <v>230</v>
      </c>
      <c r="C45" s="440" t="s">
        <v>335</v>
      </c>
      <c r="D45" s="446" t="s">
        <v>1347</v>
      </c>
    </row>
    <row r="46" spans="1:4">
      <c r="A46" s="242">
        <v>44</v>
      </c>
      <c r="B46" s="438" t="s">
        <v>231</v>
      </c>
      <c r="C46" s="440" t="s">
        <v>335</v>
      </c>
      <c r="D46" s="446" t="s">
        <v>1348</v>
      </c>
    </row>
    <row r="47" spans="1:4">
      <c r="A47" s="242">
        <v>45</v>
      </c>
      <c r="B47" s="438" t="s">
        <v>232</v>
      </c>
      <c r="C47" s="440" t="s">
        <v>335</v>
      </c>
      <c r="D47" s="446" t="s">
        <v>1349</v>
      </c>
    </row>
    <row r="48" spans="1:4">
      <c r="A48" s="242">
        <v>46</v>
      </c>
      <c r="B48" s="438" t="s">
        <v>234</v>
      </c>
      <c r="C48" s="440" t="s">
        <v>335</v>
      </c>
      <c r="D48" s="446" t="s">
        <v>1350</v>
      </c>
    </row>
    <row r="49" spans="1:4">
      <c r="A49" s="242">
        <v>47</v>
      </c>
      <c r="B49" s="438" t="s">
        <v>233</v>
      </c>
      <c r="C49" s="440" t="s">
        <v>335</v>
      </c>
      <c r="D49" s="446" t="s">
        <v>1351</v>
      </c>
    </row>
    <row r="50" spans="1:4" ht="25.5">
      <c r="A50" s="242">
        <v>48</v>
      </c>
      <c r="B50" s="438" t="s">
        <v>235</v>
      </c>
      <c r="C50" s="440" t="s">
        <v>335</v>
      </c>
      <c r="D50" s="446" t="s">
        <v>1352</v>
      </c>
    </row>
    <row r="51" spans="1:4">
      <c r="A51" s="242">
        <v>49</v>
      </c>
      <c r="B51" s="436" t="s">
        <v>236</v>
      </c>
      <c r="C51" s="440" t="s">
        <v>335</v>
      </c>
      <c r="D51" s="447" t="s">
        <v>1351</v>
      </c>
    </row>
    <row r="52" spans="1:4">
      <c r="A52" s="242">
        <v>50</v>
      </c>
      <c r="B52" s="438" t="s">
        <v>237</v>
      </c>
      <c r="C52" s="440" t="s">
        <v>335</v>
      </c>
      <c r="D52" s="447" t="s">
        <v>1353</v>
      </c>
    </row>
    <row r="53" spans="1:4">
      <c r="A53" s="242">
        <v>51</v>
      </c>
      <c r="B53" s="438" t="s">
        <v>904</v>
      </c>
      <c r="C53" s="440" t="s">
        <v>335</v>
      </c>
      <c r="D53" s="447" t="s">
        <v>1354</v>
      </c>
    </row>
    <row r="54" spans="1:4">
      <c r="A54" s="242">
        <v>52</v>
      </c>
      <c r="B54" s="438" t="s">
        <v>238</v>
      </c>
      <c r="C54" s="440" t="s">
        <v>335</v>
      </c>
      <c r="D54" s="447" t="s">
        <v>1340</v>
      </c>
    </row>
    <row r="55" spans="1:4">
      <c r="A55" s="242">
        <v>53</v>
      </c>
      <c r="B55" s="438" t="s">
        <v>239</v>
      </c>
      <c r="C55" s="440" t="s">
        <v>335</v>
      </c>
      <c r="D55" s="447" t="s">
        <v>1355</v>
      </c>
    </row>
    <row r="56" spans="1:4">
      <c r="A56" s="242">
        <v>54</v>
      </c>
      <c r="B56" s="438" t="s">
        <v>240</v>
      </c>
      <c r="C56" s="440" t="s">
        <v>335</v>
      </c>
      <c r="D56" s="447" t="s">
        <v>1356</v>
      </c>
    </row>
    <row r="57" spans="1:4">
      <c r="A57" s="242">
        <v>55</v>
      </c>
      <c r="B57" s="438" t="s">
        <v>242</v>
      </c>
      <c r="C57" s="440" t="s">
        <v>335</v>
      </c>
      <c r="D57" s="447" t="s">
        <v>1357</v>
      </c>
    </row>
    <row r="58" spans="1:4">
      <c r="A58" s="242">
        <v>56</v>
      </c>
      <c r="B58" s="441" t="s">
        <v>243</v>
      </c>
      <c r="C58" s="440" t="s">
        <v>335</v>
      </c>
      <c r="D58" s="446" t="s">
        <v>1351</v>
      </c>
    </row>
    <row r="59" spans="1:4">
      <c r="A59" s="242">
        <v>57</v>
      </c>
      <c r="B59" s="438" t="s">
        <v>244</v>
      </c>
      <c r="C59" s="440" t="s">
        <v>335</v>
      </c>
      <c r="D59" s="446" t="s">
        <v>1355</v>
      </c>
    </row>
    <row r="60" spans="1:4">
      <c r="A60" s="242">
        <v>58</v>
      </c>
      <c r="B60" s="441" t="s">
        <v>245</v>
      </c>
      <c r="C60" s="440" t="s">
        <v>335</v>
      </c>
      <c r="D60" s="446" t="s">
        <v>1340</v>
      </c>
    </row>
    <row r="61" spans="1:4">
      <c r="A61" s="242">
        <v>59</v>
      </c>
      <c r="B61" s="441" t="s">
        <v>246</v>
      </c>
      <c r="C61" s="440" t="s">
        <v>335</v>
      </c>
      <c r="D61" s="446" t="s">
        <v>1355</v>
      </c>
    </row>
    <row r="62" spans="1:4" ht="25.5">
      <c r="A62" s="242">
        <v>60</v>
      </c>
      <c r="B62" s="438" t="s">
        <v>247</v>
      </c>
      <c r="C62" s="440" t="s">
        <v>335</v>
      </c>
      <c r="D62" s="446" t="s">
        <v>1358</v>
      </c>
    </row>
    <row r="63" spans="1:4">
      <c r="A63" s="242">
        <v>61</v>
      </c>
      <c r="B63" s="441" t="s">
        <v>248</v>
      </c>
      <c r="C63" s="440" t="s">
        <v>335</v>
      </c>
      <c r="D63" s="446" t="s">
        <v>1359</v>
      </c>
    </row>
    <row r="64" spans="1:4">
      <c r="A64" s="242">
        <v>62</v>
      </c>
      <c r="B64" s="441" t="s">
        <v>1230</v>
      </c>
      <c r="C64" s="440" t="s">
        <v>335</v>
      </c>
      <c r="D64" s="446" t="s">
        <v>1360</v>
      </c>
    </row>
    <row r="65" spans="1:4" ht="25.5">
      <c r="A65" s="242">
        <v>63</v>
      </c>
      <c r="B65" s="438" t="s">
        <v>254</v>
      </c>
      <c r="C65" s="440" t="s">
        <v>335</v>
      </c>
      <c r="D65" s="446" t="s">
        <v>1361</v>
      </c>
    </row>
    <row r="66" spans="1:4">
      <c r="A66" s="242">
        <v>64</v>
      </c>
      <c r="B66" s="438" t="s">
        <v>902</v>
      </c>
      <c r="C66" s="440" t="s">
        <v>335</v>
      </c>
      <c r="D66" s="446" t="s">
        <v>1362</v>
      </c>
    </row>
    <row r="67" spans="1:4">
      <c r="A67" s="242">
        <v>65</v>
      </c>
      <c r="B67" s="438" t="s">
        <v>903</v>
      </c>
      <c r="C67" s="440" t="s">
        <v>335</v>
      </c>
      <c r="D67" s="446" t="s">
        <v>1363</v>
      </c>
    </row>
    <row r="68" spans="1:4">
      <c r="A68" s="242">
        <v>66</v>
      </c>
      <c r="B68" s="438" t="s">
        <v>250</v>
      </c>
      <c r="C68" s="440" t="s">
        <v>335</v>
      </c>
      <c r="D68" s="446" t="s">
        <v>1364</v>
      </c>
    </row>
    <row r="69" spans="1:4">
      <c r="A69" s="242">
        <v>67</v>
      </c>
      <c r="B69" s="438" t="s">
        <v>681</v>
      </c>
      <c r="C69" s="440" t="s">
        <v>335</v>
      </c>
      <c r="D69" s="446" t="s">
        <v>1365</v>
      </c>
    </row>
    <row r="70" spans="1:4">
      <c r="A70" s="242">
        <v>68</v>
      </c>
      <c r="B70" s="438" t="s">
        <v>251</v>
      </c>
      <c r="C70" s="440" t="s">
        <v>335</v>
      </c>
      <c r="D70" s="446" t="s">
        <v>1340</v>
      </c>
    </row>
    <row r="71" spans="1:4">
      <c r="A71" s="242">
        <v>69</v>
      </c>
      <c r="B71" s="438" t="s">
        <v>666</v>
      </c>
      <c r="C71" s="440" t="s">
        <v>335</v>
      </c>
      <c r="D71" s="446" t="s">
        <v>1365</v>
      </c>
    </row>
    <row r="72" spans="1:4" ht="25.5">
      <c r="A72" s="242">
        <v>70</v>
      </c>
      <c r="B72" s="443" t="s">
        <v>685</v>
      </c>
      <c r="C72" s="444"/>
      <c r="D72" s="446" t="s">
        <v>1366</v>
      </c>
    </row>
    <row r="73" spans="1:4" ht="25.5">
      <c r="A73" s="242">
        <v>71</v>
      </c>
      <c r="B73" s="443" t="s">
        <v>687</v>
      </c>
      <c r="C73" s="440" t="s">
        <v>335</v>
      </c>
      <c r="D73" s="446" t="s">
        <v>1367</v>
      </c>
    </row>
    <row r="74" spans="1:4">
      <c r="A74" s="242">
        <v>72</v>
      </c>
      <c r="B74" s="443" t="s">
        <v>688</v>
      </c>
      <c r="C74" s="440" t="s">
        <v>335</v>
      </c>
      <c r="D74" s="446" t="s">
        <v>1368</v>
      </c>
    </row>
    <row r="75" spans="1:4">
      <c r="A75" s="242">
        <v>73</v>
      </c>
      <c r="B75" s="443" t="s">
        <v>689</v>
      </c>
      <c r="C75" s="440" t="s">
        <v>335</v>
      </c>
      <c r="D75" s="446" t="s">
        <v>1369</v>
      </c>
    </row>
    <row r="76" spans="1:4">
      <c r="A76" s="242">
        <v>74</v>
      </c>
      <c r="B76" s="443" t="s">
        <v>690</v>
      </c>
      <c r="C76" s="440" t="s">
        <v>335</v>
      </c>
      <c r="D76" s="446" t="s">
        <v>1370</v>
      </c>
    </row>
    <row r="77" spans="1:4">
      <c r="A77" s="242">
        <v>75</v>
      </c>
      <c r="B77" s="443" t="s">
        <v>692</v>
      </c>
      <c r="C77" s="440" t="s">
        <v>335</v>
      </c>
      <c r="D77" s="446" t="s">
        <v>1371</v>
      </c>
    </row>
    <row r="78" spans="1:4">
      <c r="A78" s="242">
        <v>76</v>
      </c>
      <c r="B78" s="443" t="s">
        <v>915</v>
      </c>
      <c r="C78" s="440" t="s">
        <v>335</v>
      </c>
      <c r="D78" s="446" t="s">
        <v>1372</v>
      </c>
    </row>
    <row r="79" spans="1:4" ht="25.5">
      <c r="A79" s="242">
        <v>77</v>
      </c>
      <c r="B79" s="443" t="s">
        <v>1119</v>
      </c>
      <c r="C79" s="440" t="s">
        <v>335</v>
      </c>
      <c r="D79" s="446" t="s">
        <v>1358</v>
      </c>
    </row>
    <row r="80" spans="1:4" ht="25.5">
      <c r="A80" s="242">
        <v>78</v>
      </c>
      <c r="B80" s="443" t="s">
        <v>1123</v>
      </c>
      <c r="C80" s="440" t="s">
        <v>335</v>
      </c>
      <c r="D80" s="446" t="s">
        <v>1358</v>
      </c>
    </row>
    <row r="81" spans="1:4">
      <c r="A81" s="242">
        <v>79</v>
      </c>
      <c r="B81" s="443" t="s">
        <v>1134</v>
      </c>
      <c r="C81" s="440" t="s">
        <v>335</v>
      </c>
      <c r="D81" s="446" t="s">
        <v>1369</v>
      </c>
    </row>
    <row r="82" spans="1:4">
      <c r="A82" s="242">
        <v>80</v>
      </c>
      <c r="B82" s="421" t="s">
        <v>1251</v>
      </c>
      <c r="C82" s="440" t="s">
        <v>335</v>
      </c>
      <c r="D82" s="446" t="s">
        <v>1373</v>
      </c>
    </row>
    <row r="83" spans="1:4">
      <c r="A83" s="242">
        <v>81</v>
      </c>
      <c r="B83" s="421" t="s">
        <v>1252</v>
      </c>
      <c r="C83" s="440" t="s">
        <v>335</v>
      </c>
      <c r="D83" s="446" t="s">
        <v>1369</v>
      </c>
    </row>
    <row r="84" spans="1:4">
      <c r="A84" s="242">
        <v>82</v>
      </c>
      <c r="B84" s="421" t="s">
        <v>1253</v>
      </c>
      <c r="C84" s="440" t="s">
        <v>335</v>
      </c>
      <c r="D84" s="446" t="s">
        <v>1338</v>
      </c>
    </row>
    <row r="85" spans="1:4">
      <c r="A85" s="242">
        <v>83</v>
      </c>
      <c r="B85" s="443" t="s">
        <v>1241</v>
      </c>
      <c r="C85" s="440" t="s">
        <v>335</v>
      </c>
      <c r="D85" s="446" t="s">
        <v>1374</v>
      </c>
    </row>
    <row r="86" spans="1:4">
      <c r="A86" s="242">
        <v>84</v>
      </c>
      <c r="B86" s="443" t="s">
        <v>1256</v>
      </c>
      <c r="C86" s="440" t="s">
        <v>335</v>
      </c>
      <c r="D86" s="446" t="s">
        <v>1375</v>
      </c>
    </row>
  </sheetData>
  <mergeCells count="4">
    <mergeCell ref="A1:A2"/>
    <mergeCell ref="B1:B2"/>
    <mergeCell ref="C1:C2"/>
    <mergeCell ref="D1:D2"/>
  </mergeCells>
  <printOptions horizontalCentered="1"/>
  <pageMargins left="0.45" right="0.45" top="0.5" bottom="0.5" header="0.3" footer="0.3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2"/>
  <sheetViews>
    <sheetView workbookViewId="0">
      <selection activeCell="S5" sqref="S5"/>
    </sheetView>
  </sheetViews>
  <sheetFormatPr defaultRowHeight="14.25"/>
  <cols>
    <col min="1" max="1" width="3.375" style="815" customWidth="1"/>
    <col min="2" max="2" width="21.75" style="815" customWidth="1"/>
    <col min="3" max="5" width="3.5" style="815" customWidth="1"/>
    <col min="6" max="8" width="5.125" style="815" customWidth="1"/>
    <col min="9" max="11" width="4.625" style="815" customWidth="1"/>
    <col min="12" max="12" width="5" style="815" customWidth="1"/>
    <col min="13" max="13" width="6.75" style="815" customWidth="1"/>
    <col min="14" max="14" width="13" style="815" customWidth="1"/>
    <col min="15" max="16384" width="9" style="815"/>
  </cols>
  <sheetData>
    <row r="1" spans="1:14" ht="18">
      <c r="A1" s="901" t="s">
        <v>1968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1"/>
      <c r="M1" s="901"/>
      <c r="N1" s="901"/>
    </row>
    <row r="2" spans="1:14" ht="18">
      <c r="A2" s="901" t="s">
        <v>203</v>
      </c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</row>
    <row r="3" spans="1:14" ht="18">
      <c r="A3" s="901" t="s">
        <v>1899</v>
      </c>
      <c r="B3" s="901"/>
      <c r="C3" s="901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</row>
    <row r="5" spans="1:14" s="816" customFormat="1" ht="29.25" customHeight="1">
      <c r="A5" s="900" t="s">
        <v>0</v>
      </c>
      <c r="B5" s="900" t="s">
        <v>3</v>
      </c>
      <c r="C5" s="900" t="s">
        <v>1264</v>
      </c>
      <c r="D5" s="900"/>
      <c r="E5" s="900"/>
      <c r="F5" s="902" t="s">
        <v>1969</v>
      </c>
      <c r="G5" s="903"/>
      <c r="H5" s="904"/>
      <c r="I5" s="900" t="s">
        <v>1964</v>
      </c>
      <c r="J5" s="900"/>
      <c r="K5" s="900"/>
      <c r="L5" s="900"/>
      <c r="M5" s="898" t="s">
        <v>46</v>
      </c>
      <c r="N5" s="900" t="s">
        <v>1973</v>
      </c>
    </row>
    <row r="6" spans="1:14" s="816" customFormat="1" ht="18.75" customHeight="1">
      <c r="A6" s="900"/>
      <c r="B6" s="900"/>
      <c r="C6" s="823" t="s">
        <v>598</v>
      </c>
      <c r="D6" s="823" t="s">
        <v>597</v>
      </c>
      <c r="E6" s="823" t="s">
        <v>596</v>
      </c>
      <c r="F6" s="823" t="s">
        <v>1963</v>
      </c>
      <c r="G6" s="823" t="s">
        <v>1974</v>
      </c>
      <c r="H6" s="823" t="s">
        <v>1975</v>
      </c>
      <c r="I6" s="823" t="s">
        <v>1965</v>
      </c>
      <c r="J6" s="823" t="s">
        <v>1966</v>
      </c>
      <c r="K6" s="823" t="s">
        <v>1967</v>
      </c>
      <c r="L6" s="823" t="s">
        <v>1972</v>
      </c>
      <c r="M6" s="899"/>
      <c r="N6" s="900"/>
    </row>
    <row r="7" spans="1:14" ht="18" customHeight="1">
      <c r="A7" s="817">
        <v>1</v>
      </c>
      <c r="B7" s="818" t="s">
        <v>899</v>
      </c>
      <c r="C7" s="817"/>
      <c r="D7" s="817"/>
      <c r="E7" s="817"/>
      <c r="F7" s="817"/>
      <c r="G7" s="817"/>
      <c r="H7" s="817"/>
      <c r="I7" s="817"/>
      <c r="J7" s="817"/>
      <c r="K7" s="817"/>
      <c r="L7" s="817"/>
      <c r="M7" s="817">
        <f>SUM(C7:L7)</f>
        <v>0</v>
      </c>
      <c r="N7" s="819" t="str">
        <f>IF(M7&gt;=10,"Kompeten","Tidak Kompeten")</f>
        <v>Tidak Kompeten</v>
      </c>
    </row>
    <row r="8" spans="1:14" ht="18" customHeight="1">
      <c r="A8" s="817">
        <v>2</v>
      </c>
      <c r="B8" s="820" t="s">
        <v>1117</v>
      </c>
      <c r="C8" s="817"/>
      <c r="D8" s="817"/>
      <c r="E8" s="817"/>
      <c r="F8" s="817"/>
      <c r="G8" s="817"/>
      <c r="H8" s="817"/>
      <c r="I8" s="817"/>
      <c r="J8" s="817"/>
      <c r="K8" s="817"/>
      <c r="L8" s="817"/>
      <c r="M8" s="817">
        <f t="shared" ref="M8:M71" si="0">SUM(C8:L8)</f>
        <v>0</v>
      </c>
      <c r="N8" s="819" t="str">
        <f t="shared" ref="N8:N71" si="1">IF(M8&gt;=10,"Kompeten","Tidak Kompeten")</f>
        <v>Tidak Kompeten</v>
      </c>
    </row>
    <row r="9" spans="1:14" ht="18" customHeight="1">
      <c r="A9" s="817">
        <v>3</v>
      </c>
      <c r="B9" s="818" t="s">
        <v>1713</v>
      </c>
      <c r="C9" s="817"/>
      <c r="D9" s="817"/>
      <c r="E9" s="817"/>
      <c r="F9" s="817"/>
      <c r="G9" s="817"/>
      <c r="H9" s="817"/>
      <c r="I9" s="817"/>
      <c r="J9" s="817"/>
      <c r="K9" s="817"/>
      <c r="L9" s="817"/>
      <c r="M9" s="817">
        <f t="shared" si="0"/>
        <v>0</v>
      </c>
      <c r="N9" s="819" t="str">
        <f t="shared" si="1"/>
        <v>Tidak Kompeten</v>
      </c>
    </row>
    <row r="10" spans="1:14" ht="18" customHeight="1">
      <c r="A10" s="817">
        <v>4</v>
      </c>
      <c r="B10" s="818" t="s">
        <v>1702</v>
      </c>
      <c r="C10" s="817"/>
      <c r="D10" s="817"/>
      <c r="E10" s="817"/>
      <c r="F10" s="817"/>
      <c r="G10" s="817"/>
      <c r="H10" s="817"/>
      <c r="I10" s="817"/>
      <c r="J10" s="817"/>
      <c r="K10" s="817"/>
      <c r="L10" s="817"/>
      <c r="M10" s="817">
        <f t="shared" si="0"/>
        <v>0</v>
      </c>
      <c r="N10" s="819" t="str">
        <f t="shared" si="1"/>
        <v>Tidak Kompeten</v>
      </c>
    </row>
    <row r="11" spans="1:14" ht="18" customHeight="1">
      <c r="A11" s="817">
        <v>5</v>
      </c>
      <c r="B11" s="818" t="s">
        <v>1685</v>
      </c>
      <c r="C11" s="817"/>
      <c r="D11" s="817"/>
      <c r="E11" s="817"/>
      <c r="F11" s="817"/>
      <c r="G11" s="817"/>
      <c r="H11" s="817"/>
      <c r="I11" s="817"/>
      <c r="J11" s="817"/>
      <c r="K11" s="817"/>
      <c r="L11" s="817"/>
      <c r="M11" s="817">
        <f t="shared" si="0"/>
        <v>0</v>
      </c>
      <c r="N11" s="819" t="str">
        <f t="shared" si="1"/>
        <v>Tidak Kompeten</v>
      </c>
    </row>
    <row r="12" spans="1:14" ht="18" customHeight="1">
      <c r="A12" s="817">
        <v>6</v>
      </c>
      <c r="B12" s="820" t="s">
        <v>1003</v>
      </c>
      <c r="C12" s="817"/>
      <c r="D12" s="817"/>
      <c r="E12" s="817"/>
      <c r="F12" s="817"/>
      <c r="G12" s="817"/>
      <c r="H12" s="817"/>
      <c r="I12" s="817"/>
      <c r="J12" s="817"/>
      <c r="K12" s="817"/>
      <c r="L12" s="817"/>
      <c r="M12" s="817">
        <f t="shared" si="0"/>
        <v>0</v>
      </c>
      <c r="N12" s="819" t="str">
        <f t="shared" si="1"/>
        <v>Tidak Kompeten</v>
      </c>
    </row>
    <row r="13" spans="1:14" ht="18" customHeight="1">
      <c r="A13" s="817">
        <v>7</v>
      </c>
      <c r="B13" s="818" t="s">
        <v>1707</v>
      </c>
      <c r="C13" s="817"/>
      <c r="D13" s="817"/>
      <c r="E13" s="817"/>
      <c r="F13" s="817"/>
      <c r="G13" s="817"/>
      <c r="H13" s="817"/>
      <c r="I13" s="817"/>
      <c r="J13" s="817"/>
      <c r="K13" s="817"/>
      <c r="L13" s="817"/>
      <c r="M13" s="817">
        <f t="shared" si="0"/>
        <v>0</v>
      </c>
      <c r="N13" s="819" t="str">
        <f t="shared" si="1"/>
        <v>Tidak Kompeten</v>
      </c>
    </row>
    <row r="14" spans="1:14" ht="18" customHeight="1">
      <c r="A14" s="817">
        <v>8</v>
      </c>
      <c r="B14" s="818" t="s">
        <v>1712</v>
      </c>
      <c r="C14" s="817"/>
      <c r="D14" s="817"/>
      <c r="E14" s="817"/>
      <c r="F14" s="817"/>
      <c r="G14" s="817"/>
      <c r="H14" s="817"/>
      <c r="I14" s="817"/>
      <c r="J14" s="817"/>
      <c r="K14" s="817"/>
      <c r="L14" s="817"/>
      <c r="M14" s="817">
        <f t="shared" si="0"/>
        <v>0</v>
      </c>
      <c r="N14" s="819" t="str">
        <f t="shared" si="1"/>
        <v>Tidak Kompeten</v>
      </c>
    </row>
    <row r="15" spans="1:14" ht="18" customHeight="1">
      <c r="A15" s="817">
        <v>9</v>
      </c>
      <c r="B15" s="818" t="s">
        <v>1732</v>
      </c>
      <c r="C15" s="817"/>
      <c r="D15" s="817"/>
      <c r="E15" s="817"/>
      <c r="F15" s="817"/>
      <c r="G15" s="817"/>
      <c r="H15" s="817"/>
      <c r="I15" s="817"/>
      <c r="J15" s="817"/>
      <c r="K15" s="817"/>
      <c r="L15" s="817"/>
      <c r="M15" s="817">
        <f t="shared" si="0"/>
        <v>0</v>
      </c>
      <c r="N15" s="819" t="str">
        <f t="shared" si="1"/>
        <v>Tidak Kompeten</v>
      </c>
    </row>
    <row r="16" spans="1:14" ht="18" customHeight="1">
      <c r="A16" s="817">
        <v>10</v>
      </c>
      <c r="B16" s="820" t="s">
        <v>900</v>
      </c>
      <c r="C16" s="817"/>
      <c r="D16" s="817"/>
      <c r="E16" s="817"/>
      <c r="F16" s="817"/>
      <c r="G16" s="817"/>
      <c r="H16" s="817"/>
      <c r="I16" s="817"/>
      <c r="J16" s="817"/>
      <c r="K16" s="817"/>
      <c r="L16" s="817"/>
      <c r="M16" s="817">
        <f t="shared" si="0"/>
        <v>0</v>
      </c>
      <c r="N16" s="819" t="str">
        <f t="shared" si="1"/>
        <v>Tidak Kompeten</v>
      </c>
    </row>
    <row r="17" spans="1:14" ht="18" customHeight="1">
      <c r="A17" s="817">
        <v>11</v>
      </c>
      <c r="B17" s="820" t="s">
        <v>979</v>
      </c>
      <c r="C17" s="817"/>
      <c r="D17" s="817"/>
      <c r="E17" s="817"/>
      <c r="F17" s="817"/>
      <c r="G17" s="817"/>
      <c r="H17" s="817"/>
      <c r="I17" s="817"/>
      <c r="J17" s="817"/>
      <c r="K17" s="817"/>
      <c r="L17" s="817"/>
      <c r="M17" s="817">
        <f t="shared" si="0"/>
        <v>0</v>
      </c>
      <c r="N17" s="819" t="str">
        <f t="shared" si="1"/>
        <v>Tidak Kompeten</v>
      </c>
    </row>
    <row r="18" spans="1:14" ht="18" customHeight="1">
      <c r="A18" s="817">
        <v>12</v>
      </c>
      <c r="B18" s="820" t="s">
        <v>83</v>
      </c>
      <c r="C18" s="817"/>
      <c r="D18" s="817"/>
      <c r="E18" s="817"/>
      <c r="F18" s="817"/>
      <c r="G18" s="817"/>
      <c r="H18" s="817"/>
      <c r="I18" s="817"/>
      <c r="J18" s="817"/>
      <c r="K18" s="817"/>
      <c r="L18" s="817"/>
      <c r="M18" s="817">
        <f t="shared" si="0"/>
        <v>0</v>
      </c>
      <c r="N18" s="819" t="str">
        <f t="shared" si="1"/>
        <v>Tidak Kompeten</v>
      </c>
    </row>
    <row r="19" spans="1:14" ht="18" customHeight="1">
      <c r="A19" s="817">
        <v>13</v>
      </c>
      <c r="B19" s="820" t="s">
        <v>84</v>
      </c>
      <c r="C19" s="817"/>
      <c r="D19" s="817"/>
      <c r="E19" s="817"/>
      <c r="F19" s="817"/>
      <c r="G19" s="817"/>
      <c r="H19" s="817"/>
      <c r="I19" s="817"/>
      <c r="J19" s="817"/>
      <c r="K19" s="817"/>
      <c r="L19" s="817"/>
      <c r="M19" s="817">
        <f t="shared" si="0"/>
        <v>0</v>
      </c>
      <c r="N19" s="819" t="str">
        <f t="shared" si="1"/>
        <v>Tidak Kompeten</v>
      </c>
    </row>
    <row r="20" spans="1:14" ht="18" customHeight="1">
      <c r="A20" s="817">
        <v>14</v>
      </c>
      <c r="B20" s="820" t="s">
        <v>1916</v>
      </c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>
        <f t="shared" si="0"/>
        <v>0</v>
      </c>
      <c r="N20" s="819" t="str">
        <f t="shared" si="1"/>
        <v>Tidak Kompeten</v>
      </c>
    </row>
    <row r="21" spans="1:14" ht="18" customHeight="1">
      <c r="A21" s="817">
        <v>15</v>
      </c>
      <c r="B21" s="820" t="s">
        <v>1133</v>
      </c>
      <c r="C21" s="817"/>
      <c r="D21" s="817"/>
      <c r="E21" s="817"/>
      <c r="F21" s="817"/>
      <c r="G21" s="817"/>
      <c r="H21" s="817"/>
      <c r="I21" s="817"/>
      <c r="J21" s="817"/>
      <c r="K21" s="817"/>
      <c r="L21" s="817"/>
      <c r="M21" s="817">
        <f t="shared" si="0"/>
        <v>0</v>
      </c>
      <c r="N21" s="819" t="str">
        <f t="shared" si="1"/>
        <v>Tidak Kompeten</v>
      </c>
    </row>
    <row r="22" spans="1:14" ht="18" customHeight="1">
      <c r="A22" s="817">
        <v>16</v>
      </c>
      <c r="B22" s="818" t="s">
        <v>1706</v>
      </c>
      <c r="C22" s="817"/>
      <c r="D22" s="817"/>
      <c r="E22" s="817"/>
      <c r="F22" s="817"/>
      <c r="G22" s="817"/>
      <c r="H22" s="817"/>
      <c r="I22" s="817"/>
      <c r="J22" s="817"/>
      <c r="K22" s="817"/>
      <c r="L22" s="817"/>
      <c r="M22" s="817">
        <f t="shared" si="0"/>
        <v>0</v>
      </c>
      <c r="N22" s="819" t="str">
        <f t="shared" si="1"/>
        <v>Tidak Kompeten</v>
      </c>
    </row>
    <row r="23" spans="1:14" ht="18" customHeight="1">
      <c r="A23" s="817">
        <v>17</v>
      </c>
      <c r="B23" s="820" t="s">
        <v>86</v>
      </c>
      <c r="C23" s="817"/>
      <c r="D23" s="817"/>
      <c r="E23" s="817"/>
      <c r="F23" s="817"/>
      <c r="G23" s="817"/>
      <c r="H23" s="817"/>
      <c r="I23" s="817"/>
      <c r="J23" s="817"/>
      <c r="K23" s="817"/>
      <c r="L23" s="817"/>
      <c r="M23" s="817">
        <f t="shared" si="0"/>
        <v>0</v>
      </c>
      <c r="N23" s="819" t="str">
        <f t="shared" si="1"/>
        <v>Tidak Kompeten</v>
      </c>
    </row>
    <row r="24" spans="1:14" ht="18" customHeight="1">
      <c r="A24" s="817">
        <v>18</v>
      </c>
      <c r="B24" s="820" t="s">
        <v>85</v>
      </c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>
        <f t="shared" si="0"/>
        <v>0</v>
      </c>
      <c r="N24" s="819" t="str">
        <f t="shared" si="1"/>
        <v>Tidak Kompeten</v>
      </c>
    </row>
    <row r="25" spans="1:14" ht="18" customHeight="1">
      <c r="A25" s="817">
        <v>19</v>
      </c>
      <c r="B25" s="818" t="s">
        <v>1915</v>
      </c>
      <c r="C25" s="817"/>
      <c r="D25" s="817"/>
      <c r="E25" s="817"/>
      <c r="F25" s="817"/>
      <c r="G25" s="817"/>
      <c r="H25" s="817"/>
      <c r="I25" s="817"/>
      <c r="J25" s="817"/>
      <c r="K25" s="817"/>
      <c r="L25" s="817"/>
      <c r="M25" s="817">
        <f t="shared" si="0"/>
        <v>0</v>
      </c>
      <c r="N25" s="819" t="str">
        <f t="shared" si="1"/>
        <v>Tidak Kompeten</v>
      </c>
    </row>
    <row r="26" spans="1:14" ht="18" customHeight="1">
      <c r="A26" s="817">
        <v>20</v>
      </c>
      <c r="B26" s="820" t="s">
        <v>87</v>
      </c>
      <c r="C26" s="817"/>
      <c r="D26" s="817"/>
      <c r="E26" s="817"/>
      <c r="F26" s="817"/>
      <c r="G26" s="817"/>
      <c r="H26" s="817"/>
      <c r="I26" s="817"/>
      <c r="J26" s="817"/>
      <c r="K26" s="817"/>
      <c r="L26" s="817"/>
      <c r="M26" s="817">
        <f t="shared" si="0"/>
        <v>0</v>
      </c>
      <c r="N26" s="819" t="str">
        <f t="shared" si="1"/>
        <v>Tidak Kompeten</v>
      </c>
    </row>
    <row r="27" spans="1:14" ht="18" customHeight="1">
      <c r="A27" s="817">
        <v>21</v>
      </c>
      <c r="B27" s="820" t="s">
        <v>88</v>
      </c>
      <c r="C27" s="817"/>
      <c r="D27" s="817"/>
      <c r="E27" s="817"/>
      <c r="F27" s="817"/>
      <c r="G27" s="817"/>
      <c r="H27" s="817"/>
      <c r="I27" s="817"/>
      <c r="J27" s="817"/>
      <c r="K27" s="817"/>
      <c r="L27" s="817"/>
      <c r="M27" s="817">
        <f t="shared" si="0"/>
        <v>0</v>
      </c>
      <c r="N27" s="819" t="str">
        <f t="shared" si="1"/>
        <v>Tidak Kompeten</v>
      </c>
    </row>
    <row r="28" spans="1:14" ht="18" customHeight="1">
      <c r="A28" s="817">
        <v>22</v>
      </c>
      <c r="B28" s="820" t="s">
        <v>90</v>
      </c>
      <c r="C28" s="817"/>
      <c r="D28" s="817"/>
      <c r="E28" s="817"/>
      <c r="F28" s="817"/>
      <c r="G28" s="817"/>
      <c r="H28" s="817"/>
      <c r="I28" s="817"/>
      <c r="J28" s="817"/>
      <c r="K28" s="817"/>
      <c r="L28" s="817"/>
      <c r="M28" s="817">
        <f t="shared" si="0"/>
        <v>0</v>
      </c>
      <c r="N28" s="819" t="str">
        <f t="shared" si="1"/>
        <v>Tidak Kompeten</v>
      </c>
    </row>
    <row r="29" spans="1:14" ht="18" customHeight="1">
      <c r="A29" s="817">
        <v>23</v>
      </c>
      <c r="B29" s="820" t="s">
        <v>89</v>
      </c>
      <c r="C29" s="817"/>
      <c r="D29" s="817"/>
      <c r="E29" s="817"/>
      <c r="F29" s="817"/>
      <c r="G29" s="817"/>
      <c r="H29" s="817"/>
      <c r="I29" s="817"/>
      <c r="J29" s="817"/>
      <c r="K29" s="817"/>
      <c r="L29" s="817"/>
      <c r="M29" s="817">
        <f t="shared" si="0"/>
        <v>0</v>
      </c>
      <c r="N29" s="819" t="str">
        <f t="shared" si="1"/>
        <v>Tidak Kompeten</v>
      </c>
    </row>
    <row r="30" spans="1:14" ht="18" customHeight="1">
      <c r="A30" s="817">
        <v>24</v>
      </c>
      <c r="B30" s="818" t="s">
        <v>1699</v>
      </c>
      <c r="C30" s="817"/>
      <c r="D30" s="817"/>
      <c r="E30" s="817"/>
      <c r="F30" s="817"/>
      <c r="G30" s="817"/>
      <c r="H30" s="817"/>
      <c r="I30" s="817"/>
      <c r="J30" s="817"/>
      <c r="K30" s="817"/>
      <c r="L30" s="817"/>
      <c r="M30" s="817">
        <f t="shared" si="0"/>
        <v>0</v>
      </c>
      <c r="N30" s="819" t="str">
        <f t="shared" si="1"/>
        <v>Tidak Kompeten</v>
      </c>
    </row>
    <row r="31" spans="1:14" ht="18" customHeight="1">
      <c r="A31" s="817">
        <v>25</v>
      </c>
      <c r="B31" s="820" t="s">
        <v>92</v>
      </c>
      <c r="C31" s="817"/>
      <c r="D31" s="817"/>
      <c r="E31" s="817"/>
      <c r="F31" s="817"/>
      <c r="G31" s="817"/>
      <c r="H31" s="817"/>
      <c r="I31" s="817"/>
      <c r="J31" s="817"/>
      <c r="K31" s="817"/>
      <c r="L31" s="817"/>
      <c r="M31" s="817">
        <f t="shared" si="0"/>
        <v>0</v>
      </c>
      <c r="N31" s="819" t="str">
        <f t="shared" si="1"/>
        <v>Tidak Kompeten</v>
      </c>
    </row>
    <row r="32" spans="1:14" ht="18" customHeight="1">
      <c r="A32" s="817">
        <v>26</v>
      </c>
      <c r="B32" s="820" t="s">
        <v>91</v>
      </c>
      <c r="C32" s="817"/>
      <c r="D32" s="817"/>
      <c r="E32" s="817"/>
      <c r="F32" s="817"/>
      <c r="G32" s="817"/>
      <c r="H32" s="817"/>
      <c r="I32" s="817"/>
      <c r="J32" s="817"/>
      <c r="K32" s="817"/>
      <c r="L32" s="817"/>
      <c r="M32" s="817">
        <f t="shared" si="0"/>
        <v>0</v>
      </c>
      <c r="N32" s="819" t="str">
        <f t="shared" si="1"/>
        <v>Tidak Kompeten</v>
      </c>
    </row>
    <row r="33" spans="1:14" ht="18" customHeight="1">
      <c r="A33" s="817">
        <v>27</v>
      </c>
      <c r="B33" s="820" t="s">
        <v>93</v>
      </c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>
        <f t="shared" si="0"/>
        <v>0</v>
      </c>
      <c r="N33" s="819" t="str">
        <f t="shared" si="1"/>
        <v>Tidak Kompeten</v>
      </c>
    </row>
    <row r="34" spans="1:14" ht="18" customHeight="1">
      <c r="A34" s="817">
        <v>28</v>
      </c>
      <c r="B34" s="820" t="s">
        <v>94</v>
      </c>
      <c r="C34" s="817"/>
      <c r="D34" s="817"/>
      <c r="E34" s="817"/>
      <c r="F34" s="817"/>
      <c r="G34" s="817"/>
      <c r="H34" s="817"/>
      <c r="I34" s="817"/>
      <c r="J34" s="817"/>
      <c r="K34" s="817"/>
      <c r="L34" s="817"/>
      <c r="M34" s="817">
        <f t="shared" si="0"/>
        <v>0</v>
      </c>
      <c r="N34" s="819" t="str">
        <f t="shared" si="1"/>
        <v>Tidak Kompeten</v>
      </c>
    </row>
    <row r="35" spans="1:14" ht="18" customHeight="1">
      <c r="A35" s="817">
        <v>29</v>
      </c>
      <c r="B35" s="820" t="s">
        <v>670</v>
      </c>
      <c r="C35" s="817"/>
      <c r="D35" s="817"/>
      <c r="E35" s="817"/>
      <c r="F35" s="817"/>
      <c r="G35" s="817"/>
      <c r="H35" s="817"/>
      <c r="I35" s="817"/>
      <c r="J35" s="817"/>
      <c r="K35" s="817"/>
      <c r="L35" s="817"/>
      <c r="M35" s="817">
        <f t="shared" si="0"/>
        <v>0</v>
      </c>
      <c r="N35" s="819" t="str">
        <f t="shared" si="1"/>
        <v>Tidak Kompeten</v>
      </c>
    </row>
    <row r="36" spans="1:14" ht="18" customHeight="1">
      <c r="A36" s="817">
        <v>30</v>
      </c>
      <c r="B36" s="820" t="s">
        <v>1139</v>
      </c>
      <c r="C36" s="817"/>
      <c r="D36" s="817"/>
      <c r="E36" s="817"/>
      <c r="F36" s="817"/>
      <c r="G36" s="817"/>
      <c r="H36" s="817"/>
      <c r="I36" s="817"/>
      <c r="J36" s="817"/>
      <c r="K36" s="817"/>
      <c r="L36" s="817"/>
      <c r="M36" s="817">
        <f t="shared" si="0"/>
        <v>0</v>
      </c>
      <c r="N36" s="819" t="str">
        <f t="shared" si="1"/>
        <v>Tidak Kompeten</v>
      </c>
    </row>
    <row r="37" spans="1:14" ht="18" customHeight="1">
      <c r="A37" s="817">
        <v>31</v>
      </c>
      <c r="B37" s="820" t="s">
        <v>95</v>
      </c>
      <c r="C37" s="817"/>
      <c r="D37" s="817"/>
      <c r="E37" s="817"/>
      <c r="F37" s="817"/>
      <c r="G37" s="817"/>
      <c r="H37" s="817"/>
      <c r="I37" s="817"/>
      <c r="J37" s="817"/>
      <c r="K37" s="817"/>
      <c r="L37" s="817"/>
      <c r="M37" s="817">
        <f t="shared" si="0"/>
        <v>0</v>
      </c>
      <c r="N37" s="819" t="str">
        <f t="shared" si="1"/>
        <v>Tidak Kompeten</v>
      </c>
    </row>
    <row r="38" spans="1:14" ht="18" customHeight="1">
      <c r="A38" s="817">
        <v>32</v>
      </c>
      <c r="B38" s="820" t="s">
        <v>97</v>
      </c>
      <c r="C38" s="817"/>
      <c r="D38" s="817"/>
      <c r="E38" s="817"/>
      <c r="F38" s="817"/>
      <c r="G38" s="817"/>
      <c r="H38" s="817"/>
      <c r="I38" s="817"/>
      <c r="J38" s="817"/>
      <c r="K38" s="817"/>
      <c r="L38" s="817"/>
      <c r="M38" s="817">
        <f t="shared" si="0"/>
        <v>0</v>
      </c>
      <c r="N38" s="819" t="str">
        <f t="shared" si="1"/>
        <v>Tidak Kompeten</v>
      </c>
    </row>
    <row r="39" spans="1:14" ht="18" customHeight="1">
      <c r="A39" s="817">
        <v>33</v>
      </c>
      <c r="B39" s="820" t="s">
        <v>96</v>
      </c>
      <c r="C39" s="817"/>
      <c r="D39" s="817"/>
      <c r="E39" s="817"/>
      <c r="F39" s="817"/>
      <c r="G39" s="817"/>
      <c r="H39" s="817"/>
      <c r="I39" s="817"/>
      <c r="J39" s="817"/>
      <c r="K39" s="817"/>
      <c r="L39" s="817"/>
      <c r="M39" s="817">
        <f t="shared" si="0"/>
        <v>0</v>
      </c>
      <c r="N39" s="819" t="str">
        <f t="shared" si="1"/>
        <v>Tidak Kompeten</v>
      </c>
    </row>
    <row r="40" spans="1:14" ht="18" customHeight="1">
      <c r="A40" s="817">
        <v>34</v>
      </c>
      <c r="B40" s="818" t="s">
        <v>98</v>
      </c>
      <c r="C40" s="817"/>
      <c r="D40" s="817"/>
      <c r="E40" s="817"/>
      <c r="F40" s="817"/>
      <c r="G40" s="817"/>
      <c r="H40" s="817"/>
      <c r="I40" s="817"/>
      <c r="J40" s="817"/>
      <c r="K40" s="817"/>
      <c r="L40" s="817"/>
      <c r="M40" s="817">
        <f t="shared" si="0"/>
        <v>0</v>
      </c>
      <c r="N40" s="819" t="str">
        <f t="shared" si="1"/>
        <v>Tidak Kompeten</v>
      </c>
    </row>
    <row r="41" spans="1:14" ht="18" customHeight="1">
      <c r="A41" s="817">
        <v>35</v>
      </c>
      <c r="B41" s="818" t="s">
        <v>99</v>
      </c>
      <c r="C41" s="817"/>
      <c r="D41" s="817"/>
      <c r="E41" s="817"/>
      <c r="F41" s="817"/>
      <c r="G41" s="817"/>
      <c r="H41" s="817"/>
      <c r="I41" s="817"/>
      <c r="J41" s="817"/>
      <c r="K41" s="817"/>
      <c r="L41" s="817"/>
      <c r="M41" s="817">
        <f t="shared" si="0"/>
        <v>0</v>
      </c>
      <c r="N41" s="819" t="str">
        <f t="shared" si="1"/>
        <v>Tidak Kompeten</v>
      </c>
    </row>
    <row r="42" spans="1:14" ht="18" customHeight="1">
      <c r="A42" s="817">
        <v>36</v>
      </c>
      <c r="B42" s="818" t="s">
        <v>1705</v>
      </c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>
        <f t="shared" si="0"/>
        <v>0</v>
      </c>
      <c r="N42" s="819" t="str">
        <f t="shared" si="1"/>
        <v>Tidak Kompeten</v>
      </c>
    </row>
    <row r="43" spans="1:14" ht="18" customHeight="1">
      <c r="A43" s="817">
        <v>37</v>
      </c>
      <c r="B43" s="818" t="s">
        <v>1649</v>
      </c>
      <c r="C43" s="817"/>
      <c r="D43" s="817"/>
      <c r="E43" s="817"/>
      <c r="F43" s="817"/>
      <c r="G43" s="817"/>
      <c r="H43" s="817"/>
      <c r="I43" s="817"/>
      <c r="J43" s="817"/>
      <c r="K43" s="817"/>
      <c r="L43" s="817"/>
      <c r="M43" s="817">
        <f t="shared" si="0"/>
        <v>0</v>
      </c>
      <c r="N43" s="819" t="str">
        <f t="shared" si="1"/>
        <v>Tidak Kompeten</v>
      </c>
    </row>
    <row r="44" spans="1:14" ht="18" customHeight="1">
      <c r="A44" s="817">
        <v>38</v>
      </c>
      <c r="B44" s="818" t="s">
        <v>222</v>
      </c>
      <c r="C44" s="817"/>
      <c r="D44" s="817"/>
      <c r="E44" s="817"/>
      <c r="F44" s="817"/>
      <c r="G44" s="817"/>
      <c r="H44" s="817"/>
      <c r="I44" s="817"/>
      <c r="J44" s="817"/>
      <c r="K44" s="817"/>
      <c r="L44" s="817"/>
      <c r="M44" s="817">
        <f t="shared" si="0"/>
        <v>0</v>
      </c>
      <c r="N44" s="819" t="str">
        <f t="shared" si="1"/>
        <v>Tidak Kompeten</v>
      </c>
    </row>
    <row r="45" spans="1:14" ht="18" customHeight="1">
      <c r="A45" s="817">
        <v>39</v>
      </c>
      <c r="B45" s="818" t="s">
        <v>223</v>
      </c>
      <c r="C45" s="817"/>
      <c r="D45" s="817"/>
      <c r="E45" s="817"/>
      <c r="F45" s="817"/>
      <c r="G45" s="817"/>
      <c r="H45" s="817"/>
      <c r="I45" s="817"/>
      <c r="J45" s="817"/>
      <c r="K45" s="817"/>
      <c r="L45" s="817"/>
      <c r="M45" s="817">
        <f t="shared" si="0"/>
        <v>0</v>
      </c>
      <c r="N45" s="819" t="str">
        <f t="shared" si="1"/>
        <v>Tidak Kompeten</v>
      </c>
    </row>
    <row r="46" spans="1:14" ht="18" customHeight="1">
      <c r="A46" s="817">
        <v>40</v>
      </c>
      <c r="B46" s="818" t="s">
        <v>224</v>
      </c>
      <c r="C46" s="817"/>
      <c r="D46" s="817"/>
      <c r="E46" s="817"/>
      <c r="F46" s="817"/>
      <c r="G46" s="817"/>
      <c r="H46" s="817"/>
      <c r="I46" s="817"/>
      <c r="J46" s="817"/>
      <c r="K46" s="817"/>
      <c r="L46" s="817"/>
      <c r="M46" s="817">
        <f t="shared" si="0"/>
        <v>0</v>
      </c>
      <c r="N46" s="819" t="str">
        <f t="shared" si="1"/>
        <v>Tidak Kompeten</v>
      </c>
    </row>
    <row r="47" spans="1:14" ht="18" customHeight="1">
      <c r="A47" s="817">
        <v>41</v>
      </c>
      <c r="B47" s="818" t="s">
        <v>225</v>
      </c>
      <c r="C47" s="817"/>
      <c r="D47" s="817"/>
      <c r="E47" s="817"/>
      <c r="F47" s="817"/>
      <c r="G47" s="817"/>
      <c r="H47" s="817"/>
      <c r="I47" s="817"/>
      <c r="J47" s="817"/>
      <c r="K47" s="817"/>
      <c r="L47" s="817"/>
      <c r="M47" s="817">
        <f t="shared" si="0"/>
        <v>0</v>
      </c>
      <c r="N47" s="819" t="str">
        <f t="shared" si="1"/>
        <v>Tidak Kompeten</v>
      </c>
    </row>
    <row r="48" spans="1:14" ht="18" customHeight="1">
      <c r="A48" s="817">
        <v>42</v>
      </c>
      <c r="B48" s="818" t="s">
        <v>226</v>
      </c>
      <c r="C48" s="817"/>
      <c r="D48" s="817"/>
      <c r="E48" s="817"/>
      <c r="F48" s="817"/>
      <c r="G48" s="817"/>
      <c r="H48" s="817"/>
      <c r="I48" s="817"/>
      <c r="J48" s="817"/>
      <c r="K48" s="817"/>
      <c r="L48" s="817"/>
      <c r="M48" s="817">
        <f t="shared" si="0"/>
        <v>0</v>
      </c>
      <c r="N48" s="819" t="str">
        <f t="shared" si="1"/>
        <v>Tidak Kompeten</v>
      </c>
    </row>
    <row r="49" spans="1:14" ht="18" customHeight="1">
      <c r="A49" s="817">
        <v>43</v>
      </c>
      <c r="B49" s="818" t="s">
        <v>227</v>
      </c>
      <c r="C49" s="817"/>
      <c r="D49" s="817"/>
      <c r="E49" s="817"/>
      <c r="F49" s="817"/>
      <c r="G49" s="817"/>
      <c r="H49" s="817"/>
      <c r="I49" s="817"/>
      <c r="J49" s="817"/>
      <c r="K49" s="817"/>
      <c r="L49" s="817"/>
      <c r="M49" s="817">
        <f t="shared" si="0"/>
        <v>0</v>
      </c>
      <c r="N49" s="819" t="str">
        <f t="shared" si="1"/>
        <v>Tidak Kompeten</v>
      </c>
    </row>
    <row r="50" spans="1:14" ht="18" customHeight="1">
      <c r="A50" s="817">
        <v>44</v>
      </c>
      <c r="B50" s="818" t="s">
        <v>228</v>
      </c>
      <c r="C50" s="817"/>
      <c r="D50" s="817"/>
      <c r="E50" s="817"/>
      <c r="F50" s="817"/>
      <c r="G50" s="817"/>
      <c r="H50" s="817"/>
      <c r="I50" s="817"/>
      <c r="J50" s="817"/>
      <c r="K50" s="817"/>
      <c r="L50" s="817"/>
      <c r="M50" s="817">
        <f t="shared" si="0"/>
        <v>0</v>
      </c>
      <c r="N50" s="819" t="str">
        <f t="shared" si="1"/>
        <v>Tidak Kompeten</v>
      </c>
    </row>
    <row r="51" spans="1:14" ht="18" customHeight="1">
      <c r="A51" s="817">
        <v>45</v>
      </c>
      <c r="B51" s="818" t="s">
        <v>221</v>
      </c>
      <c r="C51" s="817"/>
      <c r="D51" s="817"/>
      <c r="E51" s="817"/>
      <c r="F51" s="817"/>
      <c r="G51" s="817"/>
      <c r="H51" s="817"/>
      <c r="I51" s="817"/>
      <c r="J51" s="817"/>
      <c r="K51" s="817"/>
      <c r="L51" s="817"/>
      <c r="M51" s="817">
        <f t="shared" si="0"/>
        <v>0</v>
      </c>
      <c r="N51" s="819" t="str">
        <f t="shared" si="1"/>
        <v>Tidak Kompeten</v>
      </c>
    </row>
    <row r="52" spans="1:14" ht="18" customHeight="1">
      <c r="A52" s="817">
        <v>46</v>
      </c>
      <c r="B52" s="818" t="s">
        <v>949</v>
      </c>
      <c r="C52" s="817"/>
      <c r="D52" s="817"/>
      <c r="E52" s="817"/>
      <c r="F52" s="817"/>
      <c r="G52" s="817"/>
      <c r="H52" s="817"/>
      <c r="I52" s="817"/>
      <c r="J52" s="817"/>
      <c r="K52" s="817"/>
      <c r="L52" s="817"/>
      <c r="M52" s="817">
        <f t="shared" si="0"/>
        <v>0</v>
      </c>
      <c r="N52" s="819" t="str">
        <f t="shared" si="1"/>
        <v>Tidak Kompeten</v>
      </c>
    </row>
    <row r="53" spans="1:14" ht="18" customHeight="1">
      <c r="A53" s="817">
        <v>47</v>
      </c>
      <c r="B53" s="818" t="s">
        <v>229</v>
      </c>
      <c r="C53" s="817"/>
      <c r="D53" s="817"/>
      <c r="E53" s="817"/>
      <c r="F53" s="817"/>
      <c r="G53" s="817"/>
      <c r="H53" s="817"/>
      <c r="I53" s="817"/>
      <c r="J53" s="817"/>
      <c r="K53" s="817"/>
      <c r="L53" s="817"/>
      <c r="M53" s="817">
        <f t="shared" si="0"/>
        <v>0</v>
      </c>
      <c r="N53" s="819" t="str">
        <f t="shared" si="1"/>
        <v>Tidak Kompeten</v>
      </c>
    </row>
    <row r="54" spans="1:14" ht="18" customHeight="1">
      <c r="A54" s="817">
        <v>48</v>
      </c>
      <c r="B54" s="818" t="s">
        <v>230</v>
      </c>
      <c r="C54" s="817"/>
      <c r="D54" s="817"/>
      <c r="E54" s="817"/>
      <c r="F54" s="817"/>
      <c r="G54" s="817"/>
      <c r="H54" s="817"/>
      <c r="I54" s="817"/>
      <c r="J54" s="817"/>
      <c r="K54" s="817"/>
      <c r="L54" s="817"/>
      <c r="M54" s="817">
        <f t="shared" si="0"/>
        <v>0</v>
      </c>
      <c r="N54" s="819" t="str">
        <f t="shared" si="1"/>
        <v>Tidak Kompeten</v>
      </c>
    </row>
    <row r="55" spans="1:14" ht="18" customHeight="1">
      <c r="A55" s="817">
        <v>49</v>
      </c>
      <c r="B55" s="818" t="s">
        <v>231</v>
      </c>
      <c r="C55" s="817"/>
      <c r="D55" s="817"/>
      <c r="E55" s="817"/>
      <c r="F55" s="817"/>
      <c r="G55" s="817"/>
      <c r="H55" s="817"/>
      <c r="I55" s="817"/>
      <c r="J55" s="817"/>
      <c r="K55" s="817"/>
      <c r="L55" s="817"/>
      <c r="M55" s="817">
        <f t="shared" si="0"/>
        <v>0</v>
      </c>
      <c r="N55" s="819" t="str">
        <f t="shared" si="1"/>
        <v>Tidak Kompeten</v>
      </c>
    </row>
    <row r="56" spans="1:14" ht="18" customHeight="1">
      <c r="A56" s="817">
        <v>50</v>
      </c>
      <c r="B56" s="818" t="s">
        <v>232</v>
      </c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817">
        <f t="shared" si="0"/>
        <v>0</v>
      </c>
      <c r="N56" s="819" t="str">
        <f t="shared" si="1"/>
        <v>Tidak Kompeten</v>
      </c>
    </row>
    <row r="57" spans="1:14" ht="18" customHeight="1">
      <c r="A57" s="817">
        <v>51</v>
      </c>
      <c r="B57" s="818" t="s">
        <v>234</v>
      </c>
      <c r="C57" s="817"/>
      <c r="D57" s="817"/>
      <c r="E57" s="817"/>
      <c r="F57" s="817"/>
      <c r="G57" s="817"/>
      <c r="H57" s="817"/>
      <c r="I57" s="817"/>
      <c r="J57" s="817"/>
      <c r="K57" s="817"/>
      <c r="L57" s="817"/>
      <c r="M57" s="817">
        <f t="shared" si="0"/>
        <v>0</v>
      </c>
      <c r="N57" s="819" t="str">
        <f t="shared" si="1"/>
        <v>Tidak Kompeten</v>
      </c>
    </row>
    <row r="58" spans="1:14" ht="18" customHeight="1">
      <c r="A58" s="817">
        <v>52</v>
      </c>
      <c r="B58" s="818" t="s">
        <v>235</v>
      </c>
      <c r="C58" s="817"/>
      <c r="D58" s="817"/>
      <c r="E58" s="817"/>
      <c r="F58" s="817"/>
      <c r="G58" s="817"/>
      <c r="H58" s="817"/>
      <c r="I58" s="817"/>
      <c r="J58" s="817"/>
      <c r="K58" s="817"/>
      <c r="L58" s="817"/>
      <c r="M58" s="817">
        <f t="shared" si="0"/>
        <v>0</v>
      </c>
      <c r="N58" s="819" t="str">
        <f t="shared" si="1"/>
        <v>Tidak Kompeten</v>
      </c>
    </row>
    <row r="59" spans="1:14" ht="18" customHeight="1">
      <c r="A59" s="817">
        <v>53</v>
      </c>
      <c r="B59" s="818" t="s">
        <v>236</v>
      </c>
      <c r="C59" s="817"/>
      <c r="D59" s="817"/>
      <c r="E59" s="817"/>
      <c r="F59" s="817"/>
      <c r="G59" s="817"/>
      <c r="H59" s="817"/>
      <c r="I59" s="817"/>
      <c r="J59" s="817"/>
      <c r="K59" s="817"/>
      <c r="L59" s="817"/>
      <c r="M59" s="817">
        <f t="shared" si="0"/>
        <v>0</v>
      </c>
      <c r="N59" s="819" t="str">
        <f t="shared" si="1"/>
        <v>Tidak Kompeten</v>
      </c>
    </row>
    <row r="60" spans="1:14" ht="18" customHeight="1">
      <c r="A60" s="817">
        <v>54</v>
      </c>
      <c r="B60" s="818" t="s">
        <v>237</v>
      </c>
      <c r="C60" s="817"/>
      <c r="D60" s="817"/>
      <c r="E60" s="817"/>
      <c r="F60" s="817"/>
      <c r="G60" s="817"/>
      <c r="H60" s="817"/>
      <c r="I60" s="817"/>
      <c r="J60" s="817"/>
      <c r="K60" s="817"/>
      <c r="L60" s="817"/>
      <c r="M60" s="817">
        <f t="shared" si="0"/>
        <v>0</v>
      </c>
      <c r="N60" s="819" t="str">
        <f t="shared" si="1"/>
        <v>Tidak Kompeten</v>
      </c>
    </row>
    <row r="61" spans="1:14" ht="18" customHeight="1">
      <c r="A61" s="817">
        <v>55</v>
      </c>
      <c r="B61" s="818" t="s">
        <v>904</v>
      </c>
      <c r="C61" s="817"/>
      <c r="D61" s="817"/>
      <c r="E61" s="817"/>
      <c r="F61" s="817"/>
      <c r="G61" s="817"/>
      <c r="H61" s="817"/>
      <c r="I61" s="817"/>
      <c r="J61" s="817"/>
      <c r="K61" s="817"/>
      <c r="L61" s="817"/>
      <c r="M61" s="817">
        <f t="shared" si="0"/>
        <v>0</v>
      </c>
      <c r="N61" s="819" t="str">
        <f t="shared" si="1"/>
        <v>Tidak Kompeten</v>
      </c>
    </row>
    <row r="62" spans="1:14" ht="18" customHeight="1">
      <c r="A62" s="817">
        <v>56</v>
      </c>
      <c r="B62" s="818" t="s">
        <v>238</v>
      </c>
      <c r="C62" s="817"/>
      <c r="D62" s="817"/>
      <c r="E62" s="817"/>
      <c r="F62" s="817"/>
      <c r="G62" s="817"/>
      <c r="H62" s="817"/>
      <c r="I62" s="817"/>
      <c r="J62" s="817"/>
      <c r="K62" s="817"/>
      <c r="L62" s="817"/>
      <c r="M62" s="817">
        <f t="shared" si="0"/>
        <v>0</v>
      </c>
      <c r="N62" s="819" t="str">
        <f t="shared" si="1"/>
        <v>Tidak Kompeten</v>
      </c>
    </row>
    <row r="63" spans="1:14" ht="18" customHeight="1">
      <c r="A63" s="817">
        <v>57</v>
      </c>
      <c r="B63" s="818" t="s">
        <v>239</v>
      </c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>
        <f t="shared" si="0"/>
        <v>0</v>
      </c>
      <c r="N63" s="819" t="str">
        <f t="shared" si="1"/>
        <v>Tidak Kompeten</v>
      </c>
    </row>
    <row r="64" spans="1:14" ht="18" customHeight="1">
      <c r="A64" s="817">
        <v>58</v>
      </c>
      <c r="B64" s="818" t="s">
        <v>240</v>
      </c>
      <c r="C64" s="817"/>
      <c r="D64" s="817"/>
      <c r="E64" s="817"/>
      <c r="F64" s="817"/>
      <c r="G64" s="817"/>
      <c r="H64" s="817"/>
      <c r="I64" s="817"/>
      <c r="J64" s="817"/>
      <c r="K64" s="817"/>
      <c r="L64" s="817"/>
      <c r="M64" s="817">
        <f t="shared" si="0"/>
        <v>0</v>
      </c>
      <c r="N64" s="819" t="str">
        <f t="shared" si="1"/>
        <v>Tidak Kompeten</v>
      </c>
    </row>
    <row r="65" spans="1:14" ht="18" customHeight="1">
      <c r="A65" s="817">
        <v>59</v>
      </c>
      <c r="B65" s="818" t="s">
        <v>242</v>
      </c>
      <c r="C65" s="817"/>
      <c r="D65" s="817"/>
      <c r="E65" s="817"/>
      <c r="F65" s="817"/>
      <c r="G65" s="817"/>
      <c r="H65" s="817"/>
      <c r="I65" s="817"/>
      <c r="J65" s="817"/>
      <c r="K65" s="817"/>
      <c r="L65" s="817"/>
      <c r="M65" s="817">
        <f t="shared" si="0"/>
        <v>0</v>
      </c>
      <c r="N65" s="819" t="str">
        <f t="shared" si="1"/>
        <v>Tidak Kompeten</v>
      </c>
    </row>
    <row r="66" spans="1:14" ht="18" customHeight="1">
      <c r="A66" s="817">
        <v>60</v>
      </c>
      <c r="B66" s="821" t="s">
        <v>243</v>
      </c>
      <c r="C66" s="817"/>
      <c r="D66" s="817"/>
      <c r="E66" s="817"/>
      <c r="F66" s="817"/>
      <c r="G66" s="817"/>
      <c r="H66" s="817"/>
      <c r="I66" s="817"/>
      <c r="J66" s="817"/>
      <c r="K66" s="817"/>
      <c r="L66" s="817"/>
      <c r="M66" s="817">
        <f t="shared" si="0"/>
        <v>0</v>
      </c>
      <c r="N66" s="819" t="str">
        <f t="shared" si="1"/>
        <v>Tidak Kompeten</v>
      </c>
    </row>
    <row r="67" spans="1:14" ht="18" customHeight="1">
      <c r="A67" s="817">
        <v>61</v>
      </c>
      <c r="B67" s="818" t="s">
        <v>244</v>
      </c>
      <c r="C67" s="817"/>
      <c r="D67" s="817"/>
      <c r="E67" s="817"/>
      <c r="F67" s="817"/>
      <c r="G67" s="817"/>
      <c r="H67" s="817"/>
      <c r="I67" s="817"/>
      <c r="J67" s="817"/>
      <c r="K67" s="817"/>
      <c r="L67" s="817"/>
      <c r="M67" s="817">
        <f t="shared" si="0"/>
        <v>0</v>
      </c>
      <c r="N67" s="819" t="str">
        <f t="shared" si="1"/>
        <v>Tidak Kompeten</v>
      </c>
    </row>
    <row r="68" spans="1:14" ht="18" customHeight="1">
      <c r="A68" s="817">
        <v>62</v>
      </c>
      <c r="B68" s="821" t="s">
        <v>245</v>
      </c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>
        <f t="shared" si="0"/>
        <v>0</v>
      </c>
      <c r="N68" s="819" t="str">
        <f t="shared" si="1"/>
        <v>Tidak Kompeten</v>
      </c>
    </row>
    <row r="69" spans="1:14" ht="18" customHeight="1">
      <c r="A69" s="817">
        <v>63</v>
      </c>
      <c r="B69" s="821" t="s">
        <v>246</v>
      </c>
      <c r="C69" s="817"/>
      <c r="D69" s="817"/>
      <c r="E69" s="817"/>
      <c r="F69" s="817"/>
      <c r="G69" s="817"/>
      <c r="H69" s="817"/>
      <c r="I69" s="817"/>
      <c r="J69" s="817"/>
      <c r="K69" s="817"/>
      <c r="L69" s="817"/>
      <c r="M69" s="817">
        <f t="shared" si="0"/>
        <v>0</v>
      </c>
      <c r="N69" s="819" t="str">
        <f t="shared" si="1"/>
        <v>Tidak Kompeten</v>
      </c>
    </row>
    <row r="70" spans="1:14" ht="18" customHeight="1">
      <c r="A70" s="817">
        <v>64</v>
      </c>
      <c r="B70" s="818" t="s">
        <v>247</v>
      </c>
      <c r="C70" s="817"/>
      <c r="D70" s="817"/>
      <c r="E70" s="817"/>
      <c r="F70" s="817"/>
      <c r="G70" s="817"/>
      <c r="H70" s="817"/>
      <c r="I70" s="817"/>
      <c r="J70" s="817"/>
      <c r="K70" s="817"/>
      <c r="L70" s="817"/>
      <c r="M70" s="817">
        <f t="shared" si="0"/>
        <v>0</v>
      </c>
      <c r="N70" s="819" t="str">
        <f t="shared" si="1"/>
        <v>Tidak Kompeten</v>
      </c>
    </row>
    <row r="71" spans="1:14" ht="18" customHeight="1">
      <c r="A71" s="817">
        <v>65</v>
      </c>
      <c r="B71" s="821" t="s">
        <v>248</v>
      </c>
      <c r="C71" s="817"/>
      <c r="D71" s="817"/>
      <c r="E71" s="817"/>
      <c r="F71" s="817"/>
      <c r="G71" s="817"/>
      <c r="H71" s="817"/>
      <c r="I71" s="817"/>
      <c r="J71" s="817"/>
      <c r="K71" s="817"/>
      <c r="L71" s="817"/>
      <c r="M71" s="817">
        <f t="shared" si="0"/>
        <v>0</v>
      </c>
      <c r="N71" s="819" t="str">
        <f t="shared" si="1"/>
        <v>Tidak Kompeten</v>
      </c>
    </row>
    <row r="72" spans="1:14" ht="18" customHeight="1">
      <c r="A72" s="817">
        <v>66</v>
      </c>
      <c r="B72" s="821" t="s">
        <v>1230</v>
      </c>
      <c r="C72" s="817"/>
      <c r="D72" s="817"/>
      <c r="E72" s="817"/>
      <c r="F72" s="817"/>
      <c r="G72" s="817"/>
      <c r="H72" s="817"/>
      <c r="I72" s="817"/>
      <c r="J72" s="817"/>
      <c r="K72" s="817"/>
      <c r="L72" s="817"/>
      <c r="M72" s="817">
        <f t="shared" ref="M72:M92" si="2">SUM(C72:L72)</f>
        <v>0</v>
      </c>
      <c r="N72" s="819" t="str">
        <f t="shared" ref="N72:N92" si="3">IF(M72&gt;=10,"Kompeten","Tidak Kompeten")</f>
        <v>Tidak Kompeten</v>
      </c>
    </row>
    <row r="73" spans="1:14" ht="18" customHeight="1">
      <c r="A73" s="817">
        <v>67</v>
      </c>
      <c r="B73" s="818" t="s">
        <v>254</v>
      </c>
      <c r="C73" s="817"/>
      <c r="D73" s="817"/>
      <c r="E73" s="817"/>
      <c r="F73" s="817"/>
      <c r="G73" s="817"/>
      <c r="H73" s="817"/>
      <c r="I73" s="817"/>
      <c r="J73" s="817"/>
      <c r="K73" s="817"/>
      <c r="L73" s="817"/>
      <c r="M73" s="817">
        <f t="shared" si="2"/>
        <v>0</v>
      </c>
      <c r="N73" s="819" t="str">
        <f t="shared" si="3"/>
        <v>Tidak Kompeten</v>
      </c>
    </row>
    <row r="74" spans="1:14" ht="18" customHeight="1">
      <c r="A74" s="817">
        <v>68</v>
      </c>
      <c r="B74" s="818" t="s">
        <v>1917</v>
      </c>
      <c r="C74" s="817"/>
      <c r="D74" s="817"/>
      <c r="E74" s="817"/>
      <c r="F74" s="817"/>
      <c r="G74" s="817"/>
      <c r="H74" s="817"/>
      <c r="I74" s="817"/>
      <c r="J74" s="817"/>
      <c r="K74" s="817"/>
      <c r="L74" s="817"/>
      <c r="M74" s="817">
        <f t="shared" si="2"/>
        <v>0</v>
      </c>
      <c r="N74" s="819" t="str">
        <f t="shared" si="3"/>
        <v>Tidak Kompeten</v>
      </c>
    </row>
    <row r="75" spans="1:14" ht="18" customHeight="1">
      <c r="A75" s="817">
        <v>69</v>
      </c>
      <c r="B75" s="818" t="s">
        <v>903</v>
      </c>
      <c r="C75" s="817"/>
      <c r="D75" s="817"/>
      <c r="E75" s="817"/>
      <c r="F75" s="817"/>
      <c r="G75" s="817"/>
      <c r="H75" s="817"/>
      <c r="I75" s="817"/>
      <c r="J75" s="817"/>
      <c r="K75" s="817"/>
      <c r="L75" s="817"/>
      <c r="M75" s="817">
        <f t="shared" si="2"/>
        <v>0</v>
      </c>
      <c r="N75" s="819" t="str">
        <f t="shared" si="3"/>
        <v>Tidak Kompeten</v>
      </c>
    </row>
    <row r="76" spans="1:14" ht="18" customHeight="1">
      <c r="A76" s="817">
        <v>70</v>
      </c>
      <c r="B76" s="818" t="s">
        <v>681</v>
      </c>
      <c r="C76" s="817"/>
      <c r="D76" s="817"/>
      <c r="E76" s="817"/>
      <c r="F76" s="817"/>
      <c r="G76" s="817"/>
      <c r="H76" s="817"/>
      <c r="I76" s="817"/>
      <c r="J76" s="817"/>
      <c r="K76" s="817"/>
      <c r="L76" s="817"/>
      <c r="M76" s="817">
        <f t="shared" si="2"/>
        <v>0</v>
      </c>
      <c r="N76" s="819" t="str">
        <f t="shared" si="3"/>
        <v>Tidak Kompeten</v>
      </c>
    </row>
    <row r="77" spans="1:14" ht="18" customHeight="1">
      <c r="A77" s="817">
        <v>71</v>
      </c>
      <c r="B77" s="818" t="s">
        <v>251</v>
      </c>
      <c r="C77" s="817"/>
      <c r="D77" s="817"/>
      <c r="E77" s="817"/>
      <c r="F77" s="817"/>
      <c r="G77" s="817"/>
      <c r="H77" s="817"/>
      <c r="I77" s="817"/>
      <c r="J77" s="817"/>
      <c r="K77" s="817"/>
      <c r="L77" s="817"/>
      <c r="M77" s="817">
        <f t="shared" si="2"/>
        <v>0</v>
      </c>
      <c r="N77" s="819" t="str">
        <f t="shared" si="3"/>
        <v>Tidak Kompeten</v>
      </c>
    </row>
    <row r="78" spans="1:14" ht="18" customHeight="1">
      <c r="A78" s="817">
        <v>72</v>
      </c>
      <c r="B78" s="818" t="s">
        <v>1970</v>
      </c>
      <c r="C78" s="817"/>
      <c r="D78" s="817"/>
      <c r="E78" s="817"/>
      <c r="F78" s="817"/>
      <c r="G78" s="817"/>
      <c r="H78" s="817"/>
      <c r="I78" s="817"/>
      <c r="J78" s="817"/>
      <c r="K78" s="817"/>
      <c r="L78" s="817"/>
      <c r="M78" s="817">
        <f t="shared" si="2"/>
        <v>0</v>
      </c>
      <c r="N78" s="819" t="str">
        <f t="shared" si="3"/>
        <v>Tidak Kompeten</v>
      </c>
    </row>
    <row r="79" spans="1:14" ht="18" customHeight="1">
      <c r="A79" s="817">
        <v>73</v>
      </c>
      <c r="B79" s="818" t="s">
        <v>685</v>
      </c>
      <c r="C79" s="817"/>
      <c r="D79" s="817"/>
      <c r="E79" s="817"/>
      <c r="F79" s="817"/>
      <c r="G79" s="817"/>
      <c r="H79" s="817"/>
      <c r="I79" s="817"/>
      <c r="J79" s="817"/>
      <c r="K79" s="817"/>
      <c r="L79" s="817"/>
      <c r="M79" s="817">
        <f t="shared" si="2"/>
        <v>0</v>
      </c>
      <c r="N79" s="819" t="str">
        <f t="shared" si="3"/>
        <v>Tidak Kompeten</v>
      </c>
    </row>
    <row r="80" spans="1:14" ht="18" customHeight="1">
      <c r="A80" s="817">
        <v>74</v>
      </c>
      <c r="B80" s="818" t="s">
        <v>687</v>
      </c>
      <c r="C80" s="817"/>
      <c r="D80" s="817"/>
      <c r="E80" s="817"/>
      <c r="F80" s="817"/>
      <c r="G80" s="817"/>
      <c r="H80" s="817"/>
      <c r="I80" s="817"/>
      <c r="J80" s="817"/>
      <c r="K80" s="817"/>
      <c r="L80" s="817"/>
      <c r="M80" s="817">
        <f t="shared" si="2"/>
        <v>0</v>
      </c>
      <c r="N80" s="819" t="str">
        <f t="shared" si="3"/>
        <v>Tidak Kompeten</v>
      </c>
    </row>
    <row r="81" spans="1:14" ht="18" customHeight="1">
      <c r="A81" s="817">
        <v>75</v>
      </c>
      <c r="B81" s="818" t="s">
        <v>689</v>
      </c>
      <c r="C81" s="817"/>
      <c r="D81" s="817"/>
      <c r="E81" s="817"/>
      <c r="F81" s="817"/>
      <c r="G81" s="817"/>
      <c r="H81" s="817"/>
      <c r="I81" s="817"/>
      <c r="J81" s="817"/>
      <c r="K81" s="817"/>
      <c r="L81" s="817"/>
      <c r="M81" s="817">
        <f t="shared" si="2"/>
        <v>0</v>
      </c>
      <c r="N81" s="819" t="str">
        <f t="shared" si="3"/>
        <v>Tidak Kompeten</v>
      </c>
    </row>
    <row r="82" spans="1:14" ht="18" customHeight="1">
      <c r="A82" s="817">
        <v>76</v>
      </c>
      <c r="B82" s="818" t="s">
        <v>690</v>
      </c>
      <c r="C82" s="817"/>
      <c r="D82" s="817"/>
      <c r="E82" s="817"/>
      <c r="F82" s="817"/>
      <c r="G82" s="817"/>
      <c r="H82" s="817"/>
      <c r="I82" s="817"/>
      <c r="J82" s="817"/>
      <c r="K82" s="817"/>
      <c r="L82" s="817"/>
      <c r="M82" s="817">
        <f t="shared" si="2"/>
        <v>0</v>
      </c>
      <c r="N82" s="819" t="str">
        <f t="shared" si="3"/>
        <v>Tidak Kompeten</v>
      </c>
    </row>
    <row r="83" spans="1:14" ht="18" customHeight="1">
      <c r="A83" s="817">
        <v>77</v>
      </c>
      <c r="B83" s="818" t="s">
        <v>692</v>
      </c>
      <c r="C83" s="817"/>
      <c r="D83" s="817"/>
      <c r="E83" s="817"/>
      <c r="F83" s="817"/>
      <c r="G83" s="817"/>
      <c r="H83" s="817"/>
      <c r="I83" s="817"/>
      <c r="J83" s="817"/>
      <c r="K83" s="817"/>
      <c r="L83" s="817"/>
      <c r="M83" s="817">
        <f t="shared" si="2"/>
        <v>0</v>
      </c>
      <c r="N83" s="819" t="str">
        <f t="shared" si="3"/>
        <v>Tidak Kompeten</v>
      </c>
    </row>
    <row r="84" spans="1:14" ht="18" customHeight="1">
      <c r="A84" s="817">
        <v>78</v>
      </c>
      <c r="B84" s="818" t="s">
        <v>915</v>
      </c>
      <c r="C84" s="817"/>
      <c r="D84" s="817"/>
      <c r="E84" s="817"/>
      <c r="F84" s="817"/>
      <c r="G84" s="817"/>
      <c r="H84" s="817"/>
      <c r="I84" s="817"/>
      <c r="J84" s="817"/>
      <c r="K84" s="817"/>
      <c r="L84" s="817"/>
      <c r="M84" s="817">
        <f t="shared" si="2"/>
        <v>0</v>
      </c>
      <c r="N84" s="819" t="str">
        <f t="shared" si="3"/>
        <v>Tidak Kompeten</v>
      </c>
    </row>
    <row r="85" spans="1:14" ht="18" customHeight="1">
      <c r="A85" s="817">
        <v>79</v>
      </c>
      <c r="B85" s="818" t="s">
        <v>1119</v>
      </c>
      <c r="C85" s="817"/>
      <c r="D85" s="817"/>
      <c r="E85" s="817"/>
      <c r="F85" s="817"/>
      <c r="G85" s="817"/>
      <c r="H85" s="817"/>
      <c r="I85" s="817"/>
      <c r="J85" s="817"/>
      <c r="K85" s="817"/>
      <c r="L85" s="817"/>
      <c r="M85" s="817">
        <f t="shared" si="2"/>
        <v>0</v>
      </c>
      <c r="N85" s="819" t="str">
        <f t="shared" si="3"/>
        <v>Tidak Kompeten</v>
      </c>
    </row>
    <row r="86" spans="1:14" ht="18" customHeight="1">
      <c r="A86" s="817">
        <v>80</v>
      </c>
      <c r="B86" s="818" t="s">
        <v>1123</v>
      </c>
      <c r="C86" s="817"/>
      <c r="D86" s="817"/>
      <c r="E86" s="817"/>
      <c r="F86" s="817"/>
      <c r="G86" s="817"/>
      <c r="H86" s="817"/>
      <c r="I86" s="817"/>
      <c r="J86" s="817"/>
      <c r="K86" s="817"/>
      <c r="L86" s="817"/>
      <c r="M86" s="817">
        <f t="shared" si="2"/>
        <v>0</v>
      </c>
      <c r="N86" s="819" t="str">
        <f t="shared" si="3"/>
        <v>Tidak Kompeten</v>
      </c>
    </row>
    <row r="87" spans="1:14" ht="18" customHeight="1">
      <c r="A87" s="817">
        <v>81</v>
      </c>
      <c r="B87" s="818" t="s">
        <v>1134</v>
      </c>
      <c r="C87" s="817"/>
      <c r="D87" s="817"/>
      <c r="E87" s="817"/>
      <c r="F87" s="817"/>
      <c r="G87" s="817"/>
      <c r="H87" s="817"/>
      <c r="I87" s="817"/>
      <c r="J87" s="817"/>
      <c r="K87" s="817"/>
      <c r="L87" s="817"/>
      <c r="M87" s="817">
        <f t="shared" si="2"/>
        <v>0</v>
      </c>
      <c r="N87" s="819" t="str">
        <f t="shared" si="3"/>
        <v>Tidak Kompeten</v>
      </c>
    </row>
    <row r="88" spans="1:14" ht="18" customHeight="1">
      <c r="A88" s="817">
        <v>82</v>
      </c>
      <c r="B88" s="822" t="s">
        <v>1251</v>
      </c>
      <c r="C88" s="817"/>
      <c r="D88" s="817"/>
      <c r="E88" s="817"/>
      <c r="F88" s="817"/>
      <c r="G88" s="817"/>
      <c r="H88" s="817"/>
      <c r="I88" s="817"/>
      <c r="J88" s="817"/>
      <c r="K88" s="817"/>
      <c r="L88" s="817"/>
      <c r="M88" s="817">
        <f t="shared" si="2"/>
        <v>0</v>
      </c>
      <c r="N88" s="819" t="str">
        <f t="shared" si="3"/>
        <v>Tidak Kompeten</v>
      </c>
    </row>
    <row r="89" spans="1:14" ht="18" customHeight="1">
      <c r="A89" s="817">
        <v>83</v>
      </c>
      <c r="B89" s="822" t="s">
        <v>1971</v>
      </c>
      <c r="C89" s="817"/>
      <c r="D89" s="817"/>
      <c r="E89" s="817"/>
      <c r="F89" s="817"/>
      <c r="G89" s="817"/>
      <c r="H89" s="817"/>
      <c r="I89" s="817"/>
      <c r="J89" s="817"/>
      <c r="K89" s="817"/>
      <c r="L89" s="817"/>
      <c r="M89" s="817">
        <f t="shared" si="2"/>
        <v>0</v>
      </c>
      <c r="N89" s="819" t="str">
        <f t="shared" si="3"/>
        <v>Tidak Kompeten</v>
      </c>
    </row>
    <row r="90" spans="1:14" ht="18" customHeight="1">
      <c r="A90" s="817">
        <v>84</v>
      </c>
      <c r="B90" s="822" t="s">
        <v>1253</v>
      </c>
      <c r="C90" s="817"/>
      <c r="D90" s="817"/>
      <c r="E90" s="817"/>
      <c r="F90" s="817"/>
      <c r="G90" s="817"/>
      <c r="H90" s="817"/>
      <c r="I90" s="817"/>
      <c r="J90" s="817"/>
      <c r="K90" s="817"/>
      <c r="L90" s="817"/>
      <c r="M90" s="817">
        <f t="shared" si="2"/>
        <v>0</v>
      </c>
      <c r="N90" s="819" t="str">
        <f t="shared" si="3"/>
        <v>Tidak Kompeten</v>
      </c>
    </row>
    <row r="91" spans="1:14" ht="18" customHeight="1">
      <c r="A91" s="817">
        <v>85</v>
      </c>
      <c r="B91" s="818" t="s">
        <v>1241</v>
      </c>
      <c r="C91" s="817"/>
      <c r="D91" s="817"/>
      <c r="E91" s="817"/>
      <c r="F91" s="817"/>
      <c r="G91" s="817"/>
      <c r="H91" s="817"/>
      <c r="I91" s="817"/>
      <c r="J91" s="817"/>
      <c r="K91" s="817"/>
      <c r="L91" s="817"/>
      <c r="M91" s="817">
        <f t="shared" si="2"/>
        <v>0</v>
      </c>
      <c r="N91" s="819" t="str">
        <f t="shared" si="3"/>
        <v>Tidak Kompeten</v>
      </c>
    </row>
    <row r="92" spans="1:14" ht="18" customHeight="1">
      <c r="A92" s="817">
        <v>86</v>
      </c>
      <c r="B92" s="818" t="s">
        <v>1256</v>
      </c>
      <c r="C92" s="817"/>
      <c r="D92" s="817"/>
      <c r="E92" s="817"/>
      <c r="F92" s="817"/>
      <c r="G92" s="817"/>
      <c r="H92" s="817"/>
      <c r="I92" s="817"/>
      <c r="J92" s="817"/>
      <c r="K92" s="817"/>
      <c r="L92" s="817"/>
      <c r="M92" s="817">
        <f t="shared" si="2"/>
        <v>0</v>
      </c>
      <c r="N92" s="819" t="str">
        <f t="shared" si="3"/>
        <v>Tidak Kompeten</v>
      </c>
    </row>
  </sheetData>
  <mergeCells count="10">
    <mergeCell ref="M5:M6"/>
    <mergeCell ref="N5:N6"/>
    <mergeCell ref="A1:N1"/>
    <mergeCell ref="A2:N2"/>
    <mergeCell ref="A3:N3"/>
    <mergeCell ref="C5:E5"/>
    <mergeCell ref="I5:L5"/>
    <mergeCell ref="F5:H5"/>
    <mergeCell ref="B5:B6"/>
    <mergeCell ref="A5:A6"/>
  </mergeCells>
  <printOptions horizontalCentered="1"/>
  <pageMargins left="0.5" right="0.5" top="0.75" bottom="0.5" header="0.3" footer="0.3"/>
  <pageSetup paperSize="256" scale="9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5"/>
  <sheetViews>
    <sheetView workbookViewId="0">
      <pane xSplit="2" ySplit="6" topLeftCell="C73" activePane="bottomRight" state="frozen"/>
      <selection pane="topRight" activeCell="C1" sqref="C1"/>
      <selection pane="bottomLeft" activeCell="A7" sqref="A7"/>
      <selection pane="bottomRight" activeCell="G10" sqref="G10"/>
    </sheetView>
  </sheetViews>
  <sheetFormatPr defaultRowHeight="14.25"/>
  <cols>
    <col min="1" max="1" width="3.75" customWidth="1"/>
    <col min="2" max="2" width="24" customWidth="1"/>
    <col min="3" max="3" width="8.625" customWidth="1"/>
    <col min="4" max="14" width="2.875" customWidth="1"/>
    <col min="15" max="15" width="3.625" customWidth="1"/>
    <col min="16" max="17" width="2.875" customWidth="1"/>
    <col min="18" max="19" width="3" customWidth="1"/>
  </cols>
  <sheetData>
    <row r="1" spans="1:20">
      <c r="A1" s="906" t="s">
        <v>1932</v>
      </c>
      <c r="B1" s="906"/>
      <c r="C1" s="906"/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</row>
    <row r="2" spans="1:20">
      <c r="A2" s="906" t="s">
        <v>203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</row>
    <row r="3" spans="1:20">
      <c r="A3" s="906" t="s">
        <v>1899</v>
      </c>
      <c r="B3" s="906"/>
      <c r="C3" s="906"/>
      <c r="D3" s="906"/>
      <c r="E3" s="906"/>
      <c r="F3" s="906"/>
      <c r="G3" s="906"/>
      <c r="H3" s="906"/>
      <c r="I3" s="906"/>
      <c r="J3" s="906"/>
      <c r="K3" s="906"/>
      <c r="L3" s="906"/>
      <c r="M3" s="906"/>
      <c r="N3" s="906"/>
      <c r="O3" s="906"/>
      <c r="P3" s="906"/>
      <c r="Q3" s="906"/>
      <c r="R3" s="906"/>
      <c r="S3" s="906"/>
      <c r="T3" s="906"/>
    </row>
    <row r="5" spans="1:20" s="814" customFormat="1" ht="20.25" customHeight="1">
      <c r="A5" s="905" t="s">
        <v>0</v>
      </c>
      <c r="B5" s="905" t="s">
        <v>3</v>
      </c>
      <c r="C5" s="909" t="s">
        <v>11</v>
      </c>
      <c r="D5" s="905" t="s">
        <v>1933</v>
      </c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804"/>
      <c r="T5" s="804" t="s">
        <v>17</v>
      </c>
    </row>
    <row r="6" spans="1:20" s="800" customFormat="1" ht="88.5" customHeight="1">
      <c r="A6" s="905"/>
      <c r="B6" s="905"/>
      <c r="C6" s="910"/>
      <c r="D6" s="801" t="s">
        <v>1934</v>
      </c>
      <c r="E6" s="801" t="s">
        <v>1959</v>
      </c>
      <c r="F6" s="801" t="s">
        <v>1935</v>
      </c>
      <c r="G6" s="801" t="s">
        <v>1960</v>
      </c>
      <c r="H6" s="801" t="s">
        <v>1936</v>
      </c>
      <c r="I6" s="802" t="s">
        <v>1937</v>
      </c>
      <c r="J6" s="802" t="s">
        <v>942</v>
      </c>
      <c r="K6" s="803" t="s">
        <v>74</v>
      </c>
      <c r="L6" s="803" t="s">
        <v>1938</v>
      </c>
      <c r="M6" s="803" t="s">
        <v>1939</v>
      </c>
      <c r="N6" s="803" t="s">
        <v>75</v>
      </c>
      <c r="O6" s="803" t="s">
        <v>79</v>
      </c>
      <c r="P6" s="803" t="s">
        <v>1961</v>
      </c>
      <c r="Q6" s="803" t="s">
        <v>1962</v>
      </c>
      <c r="R6" s="803" t="s">
        <v>1940</v>
      </c>
      <c r="S6" s="812" t="s">
        <v>1956</v>
      </c>
      <c r="T6" s="805"/>
    </row>
    <row r="7" spans="1:20" ht="25.5">
      <c r="A7" s="804">
        <v>1</v>
      </c>
      <c r="B7" s="217" t="s">
        <v>899</v>
      </c>
      <c r="C7" s="219" t="s">
        <v>606</v>
      </c>
      <c r="D7" s="806"/>
      <c r="E7" s="806"/>
      <c r="F7" s="806"/>
      <c r="G7" s="806"/>
      <c r="H7" s="806"/>
      <c r="I7" s="806"/>
      <c r="J7" s="806"/>
      <c r="K7" s="806"/>
      <c r="L7" s="806"/>
      <c r="M7" s="806"/>
      <c r="N7" s="806"/>
      <c r="O7" s="806"/>
      <c r="P7" s="807" t="s">
        <v>1941</v>
      </c>
      <c r="Q7" s="806"/>
      <c r="R7" s="806"/>
      <c r="S7" s="806"/>
      <c r="T7" s="809" t="s">
        <v>1953</v>
      </c>
    </row>
    <row r="8" spans="1:20">
      <c r="A8" s="804">
        <v>2</v>
      </c>
      <c r="B8" s="696" t="s">
        <v>1117</v>
      </c>
      <c r="C8" s="696" t="s">
        <v>129</v>
      </c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6"/>
      <c r="O8" s="806"/>
      <c r="P8" s="806"/>
      <c r="Q8" s="806"/>
      <c r="R8" s="806"/>
      <c r="S8" s="806"/>
      <c r="T8" s="805"/>
    </row>
    <row r="9" spans="1:20">
      <c r="A9" s="804">
        <v>3</v>
      </c>
      <c r="B9" s="217" t="s">
        <v>1713</v>
      </c>
      <c r="C9" s="696" t="s">
        <v>129</v>
      </c>
      <c r="D9" s="806"/>
      <c r="E9" s="806"/>
      <c r="F9" s="806"/>
      <c r="G9" s="806"/>
      <c r="H9" s="806"/>
      <c r="I9" s="806"/>
      <c r="J9" s="806"/>
      <c r="K9" s="806"/>
      <c r="L9" s="806"/>
      <c r="M9" s="806"/>
      <c r="N9" s="806"/>
      <c r="O9" s="806"/>
      <c r="P9" s="806"/>
      <c r="Q9" s="806"/>
      <c r="R9" s="806"/>
      <c r="S9" s="806"/>
      <c r="T9" s="805"/>
    </row>
    <row r="10" spans="1:20">
      <c r="A10" s="804">
        <v>4</v>
      </c>
      <c r="B10" s="217" t="s">
        <v>1702</v>
      </c>
      <c r="C10" s="696" t="s">
        <v>129</v>
      </c>
      <c r="D10" s="806"/>
      <c r="E10" s="806"/>
      <c r="F10" s="806"/>
      <c r="G10" s="806"/>
      <c r="H10" s="806"/>
      <c r="I10" s="806"/>
      <c r="J10" s="806"/>
      <c r="K10" s="806"/>
      <c r="L10" s="806"/>
      <c r="M10" s="806"/>
      <c r="N10" s="806"/>
      <c r="O10" s="806"/>
      <c r="P10" s="806"/>
      <c r="Q10" s="806"/>
      <c r="R10" s="806"/>
      <c r="S10" s="806"/>
      <c r="T10" s="805"/>
    </row>
    <row r="11" spans="1:20">
      <c r="A11" s="804">
        <v>5</v>
      </c>
      <c r="B11" s="217" t="s">
        <v>1685</v>
      </c>
      <c r="C11" s="696" t="s">
        <v>129</v>
      </c>
      <c r="D11" s="806"/>
      <c r="E11" s="806"/>
      <c r="F11" s="806"/>
      <c r="G11" s="806"/>
      <c r="H11" s="806"/>
      <c r="I11" s="806"/>
      <c r="J11" s="806"/>
      <c r="K11" s="806"/>
      <c r="L11" s="806"/>
      <c r="M11" s="806"/>
      <c r="N11" s="806"/>
      <c r="O11" s="806"/>
      <c r="P11" s="806"/>
      <c r="Q11" s="806"/>
      <c r="R11" s="806"/>
      <c r="S11" s="806"/>
      <c r="T11" s="805"/>
    </row>
    <row r="12" spans="1:20">
      <c r="A12" s="804">
        <v>6</v>
      </c>
      <c r="B12" s="696" t="s">
        <v>1003</v>
      </c>
      <c r="C12" s="696" t="s">
        <v>129</v>
      </c>
      <c r="D12" s="806"/>
      <c r="E12" s="806"/>
      <c r="F12" s="806"/>
      <c r="G12" s="806"/>
      <c r="H12" s="806"/>
      <c r="I12" s="806"/>
      <c r="J12" s="806"/>
      <c r="K12" s="806"/>
      <c r="L12" s="806"/>
      <c r="M12" s="806"/>
      <c r="N12" s="806"/>
      <c r="O12" s="806"/>
      <c r="P12" s="806"/>
      <c r="Q12" s="806"/>
      <c r="R12" s="806"/>
      <c r="S12" s="806"/>
      <c r="T12" s="805"/>
    </row>
    <row r="13" spans="1:20">
      <c r="A13" s="804">
        <v>7</v>
      </c>
      <c r="B13" s="217" t="s">
        <v>1707</v>
      </c>
      <c r="C13" s="696" t="s">
        <v>129</v>
      </c>
      <c r="D13" s="806"/>
      <c r="E13" s="806"/>
      <c r="F13" s="806"/>
      <c r="G13" s="806"/>
      <c r="H13" s="806"/>
      <c r="I13" s="806"/>
      <c r="J13" s="806"/>
      <c r="K13" s="806"/>
      <c r="L13" s="806"/>
      <c r="M13" s="806"/>
      <c r="N13" s="806"/>
      <c r="O13" s="806"/>
      <c r="P13" s="806"/>
      <c r="Q13" s="806"/>
      <c r="R13" s="806"/>
      <c r="S13" s="806"/>
      <c r="T13" s="805"/>
    </row>
    <row r="14" spans="1:20">
      <c r="A14" s="804">
        <v>8</v>
      </c>
      <c r="B14" s="217" t="s">
        <v>1712</v>
      </c>
      <c r="C14" s="696" t="s">
        <v>129</v>
      </c>
      <c r="D14" s="806"/>
      <c r="E14" s="806"/>
      <c r="F14" s="806"/>
      <c r="G14" s="806"/>
      <c r="H14" s="806"/>
      <c r="I14" s="806"/>
      <c r="J14" s="806"/>
      <c r="K14" s="806"/>
      <c r="L14" s="806"/>
      <c r="M14" s="806"/>
      <c r="N14" s="806"/>
      <c r="O14" s="806"/>
      <c r="P14" s="806"/>
      <c r="Q14" s="806"/>
      <c r="R14" s="806"/>
      <c r="S14" s="806"/>
      <c r="T14" s="805"/>
    </row>
    <row r="15" spans="1:20">
      <c r="A15" s="804">
        <v>9</v>
      </c>
      <c r="B15" s="217" t="s">
        <v>1732</v>
      </c>
      <c r="C15" s="696" t="s">
        <v>129</v>
      </c>
      <c r="D15" s="806"/>
      <c r="E15" s="806"/>
      <c r="F15" s="806"/>
      <c r="G15" s="806"/>
      <c r="H15" s="806"/>
      <c r="I15" s="806"/>
      <c r="J15" s="806"/>
      <c r="K15" s="806"/>
      <c r="L15" s="806"/>
      <c r="M15" s="806"/>
      <c r="N15" s="806"/>
      <c r="O15" s="806"/>
      <c r="P15" s="806"/>
      <c r="Q15" s="806"/>
      <c r="R15" s="806"/>
      <c r="S15" s="806"/>
      <c r="T15" s="805"/>
    </row>
    <row r="16" spans="1:20">
      <c r="A16" s="804">
        <v>10</v>
      </c>
      <c r="B16" s="696" t="s">
        <v>900</v>
      </c>
      <c r="C16" s="696" t="s">
        <v>129</v>
      </c>
      <c r="D16" s="806"/>
      <c r="E16" s="806"/>
      <c r="F16" s="806"/>
      <c r="G16" s="806"/>
      <c r="H16" s="806"/>
      <c r="I16" s="806"/>
      <c r="J16" s="806"/>
      <c r="K16" s="806"/>
      <c r="L16" s="806"/>
      <c r="M16" s="806"/>
      <c r="N16" s="806"/>
      <c r="O16" s="806"/>
      <c r="P16" s="806"/>
      <c r="Q16" s="806"/>
      <c r="R16" s="806"/>
      <c r="S16" s="806"/>
      <c r="T16" s="805"/>
    </row>
    <row r="17" spans="1:20" ht="22.5">
      <c r="A17" s="909">
        <v>11</v>
      </c>
      <c r="B17" s="907" t="s">
        <v>979</v>
      </c>
      <c r="C17" s="696" t="s">
        <v>129</v>
      </c>
      <c r="D17" s="806"/>
      <c r="E17" s="806"/>
      <c r="F17" s="806"/>
      <c r="G17" s="806"/>
      <c r="H17" s="806"/>
      <c r="I17" s="806"/>
      <c r="J17" s="806"/>
      <c r="K17" s="806"/>
      <c r="L17" s="806"/>
      <c r="M17" s="806"/>
      <c r="N17" s="806"/>
      <c r="O17" s="806"/>
      <c r="P17" s="806"/>
      <c r="Q17" s="807" t="s">
        <v>1941</v>
      </c>
      <c r="R17" s="806"/>
      <c r="S17" s="806"/>
      <c r="T17" s="809" t="s">
        <v>1943</v>
      </c>
    </row>
    <row r="18" spans="1:20" ht="22.5">
      <c r="A18" s="910"/>
      <c r="B18" s="908"/>
      <c r="C18" s="696" t="s">
        <v>129</v>
      </c>
      <c r="D18" s="806"/>
      <c r="E18" s="806"/>
      <c r="F18" s="806"/>
      <c r="G18" s="806"/>
      <c r="H18" s="806"/>
      <c r="I18" s="806"/>
      <c r="J18" s="806"/>
      <c r="K18" s="806"/>
      <c r="L18" s="806"/>
      <c r="M18" s="806"/>
      <c r="N18" s="806"/>
      <c r="O18" s="806"/>
      <c r="P18" s="806"/>
      <c r="Q18" s="807" t="s">
        <v>1941</v>
      </c>
      <c r="R18" s="806"/>
      <c r="S18" s="806"/>
      <c r="T18" s="809" t="s">
        <v>1951</v>
      </c>
    </row>
    <row r="19" spans="1:20">
      <c r="A19" s="804">
        <v>12</v>
      </c>
      <c r="B19" s="696" t="s">
        <v>83</v>
      </c>
      <c r="C19" s="696" t="s">
        <v>129</v>
      </c>
      <c r="D19" s="806"/>
      <c r="E19" s="806"/>
      <c r="F19" s="806"/>
      <c r="G19" s="806"/>
      <c r="H19" s="806"/>
      <c r="I19" s="806"/>
      <c r="J19" s="806"/>
      <c r="K19" s="806"/>
      <c r="L19" s="806"/>
      <c r="M19" s="806"/>
      <c r="N19" s="806"/>
      <c r="O19" s="806"/>
      <c r="P19" s="806"/>
      <c r="Q19" s="806"/>
      <c r="R19" s="806"/>
      <c r="S19" s="806"/>
      <c r="T19" s="805"/>
    </row>
    <row r="20" spans="1:20" ht="22.5">
      <c r="A20" s="909">
        <v>13</v>
      </c>
      <c r="B20" s="907" t="s">
        <v>84</v>
      </c>
      <c r="C20" s="696" t="s">
        <v>129</v>
      </c>
      <c r="D20" s="806"/>
      <c r="E20" s="806"/>
      <c r="F20" s="806"/>
      <c r="G20" s="806"/>
      <c r="H20" s="806"/>
      <c r="I20" s="806"/>
      <c r="J20" s="806"/>
      <c r="K20" s="806"/>
      <c r="L20" s="806"/>
      <c r="M20" s="806"/>
      <c r="N20" s="806"/>
      <c r="O20" s="806"/>
      <c r="P20" s="806"/>
      <c r="Q20" s="806"/>
      <c r="R20" s="807" t="s">
        <v>1941</v>
      </c>
      <c r="S20" s="807"/>
      <c r="T20" s="809" t="s">
        <v>1946</v>
      </c>
    </row>
    <row r="21" spans="1:20" ht="22.5">
      <c r="A21" s="914"/>
      <c r="B21" s="913"/>
      <c r="C21" s="696" t="s">
        <v>129</v>
      </c>
      <c r="D21" s="806"/>
      <c r="E21" s="806"/>
      <c r="F21" s="806"/>
      <c r="G21" s="806"/>
      <c r="H21" s="806"/>
      <c r="I21" s="806"/>
      <c r="J21" s="806"/>
      <c r="K21" s="806"/>
      <c r="L21" s="806"/>
      <c r="M21" s="806"/>
      <c r="N21" s="806"/>
      <c r="O21" s="806"/>
      <c r="P21" s="806"/>
      <c r="Q21" s="806"/>
      <c r="R21" s="807" t="s">
        <v>1941</v>
      </c>
      <c r="S21" s="807"/>
      <c r="T21" s="809" t="s">
        <v>1952</v>
      </c>
    </row>
    <row r="22" spans="1:20" ht="25.5">
      <c r="A22" s="804">
        <v>14</v>
      </c>
      <c r="B22" s="696" t="s">
        <v>591</v>
      </c>
      <c r="C22" s="696" t="s">
        <v>129</v>
      </c>
      <c r="D22" s="806"/>
      <c r="E22" s="806"/>
      <c r="F22" s="806"/>
      <c r="G22" s="806"/>
      <c r="H22" s="806"/>
      <c r="I22" s="806"/>
      <c r="J22" s="806"/>
      <c r="K22" s="806"/>
      <c r="L22" s="806"/>
      <c r="M22" s="806"/>
      <c r="N22" s="806"/>
      <c r="O22" s="806"/>
      <c r="P22" s="806"/>
      <c r="Q22" s="806"/>
      <c r="R22" s="806"/>
      <c r="S22" s="806"/>
      <c r="T22" s="805"/>
    </row>
    <row r="23" spans="1:20">
      <c r="A23" s="804">
        <v>15</v>
      </c>
      <c r="B23" s="696" t="s">
        <v>1133</v>
      </c>
      <c r="C23" s="696" t="s">
        <v>129</v>
      </c>
      <c r="D23" s="806"/>
      <c r="E23" s="806"/>
      <c r="F23" s="806"/>
      <c r="G23" s="806"/>
      <c r="H23" s="806"/>
      <c r="I23" s="806"/>
      <c r="J23" s="806"/>
      <c r="K23" s="806"/>
      <c r="L23" s="806"/>
      <c r="M23" s="806"/>
      <c r="N23" s="806"/>
      <c r="O23" s="806"/>
      <c r="P23" s="806"/>
      <c r="Q23" s="806"/>
      <c r="R23" s="806"/>
      <c r="S23" s="806"/>
      <c r="T23" s="805"/>
    </row>
    <row r="24" spans="1:20" ht="22.5">
      <c r="A24" s="804">
        <v>16</v>
      </c>
      <c r="B24" s="696" t="s">
        <v>86</v>
      </c>
      <c r="C24" s="696" t="s">
        <v>129</v>
      </c>
      <c r="D24" s="806"/>
      <c r="E24" s="806"/>
      <c r="F24" s="806"/>
      <c r="G24" s="806"/>
      <c r="H24" s="806"/>
      <c r="I24" s="806"/>
      <c r="J24" s="807" t="s">
        <v>1941</v>
      </c>
      <c r="K24" s="806"/>
      <c r="L24" s="806"/>
      <c r="M24" s="806"/>
      <c r="N24" s="806"/>
      <c r="O24" s="806"/>
      <c r="P24" s="806"/>
      <c r="Q24" s="806"/>
      <c r="R24" s="806"/>
      <c r="S24" s="806"/>
      <c r="T24" s="809" t="s">
        <v>1943</v>
      </c>
    </row>
    <row r="25" spans="1:20">
      <c r="A25" s="804">
        <v>17</v>
      </c>
      <c r="B25" s="217" t="s">
        <v>1706</v>
      </c>
      <c r="C25" s="696" t="s">
        <v>129</v>
      </c>
      <c r="D25" s="806"/>
      <c r="E25" s="806"/>
      <c r="F25" s="806"/>
      <c r="G25" s="806"/>
      <c r="H25" s="806"/>
      <c r="I25" s="806"/>
      <c r="J25" s="806"/>
      <c r="K25" s="806"/>
      <c r="L25" s="806"/>
      <c r="M25" s="806"/>
      <c r="N25" s="806"/>
      <c r="O25" s="806"/>
      <c r="P25" s="806"/>
      <c r="Q25" s="806"/>
      <c r="R25" s="806"/>
      <c r="S25" s="806"/>
      <c r="T25" s="805"/>
    </row>
    <row r="26" spans="1:20" ht="22.5">
      <c r="A26" s="804">
        <v>18</v>
      </c>
      <c r="B26" s="696" t="s">
        <v>85</v>
      </c>
      <c r="C26" s="696" t="s">
        <v>129</v>
      </c>
      <c r="D26" s="806"/>
      <c r="E26" s="806"/>
      <c r="F26" s="806"/>
      <c r="G26" s="806"/>
      <c r="H26" s="806"/>
      <c r="I26" s="806"/>
      <c r="J26" s="807" t="s">
        <v>1941</v>
      </c>
      <c r="K26" s="806"/>
      <c r="L26" s="806"/>
      <c r="M26" s="806"/>
      <c r="N26" s="806"/>
      <c r="O26" s="806"/>
      <c r="P26" s="806"/>
      <c r="Q26" s="806"/>
      <c r="R26" s="806"/>
      <c r="S26" s="806"/>
      <c r="T26" s="809" t="s">
        <v>1943</v>
      </c>
    </row>
    <row r="27" spans="1:20" ht="25.5" customHeight="1">
      <c r="A27" s="909">
        <v>19</v>
      </c>
      <c r="B27" s="911" t="s">
        <v>1005</v>
      </c>
      <c r="C27" s="696" t="s">
        <v>129</v>
      </c>
      <c r="D27" s="806"/>
      <c r="E27" s="806"/>
      <c r="F27" s="806"/>
      <c r="G27" s="806"/>
      <c r="H27" s="806"/>
      <c r="I27" s="806"/>
      <c r="J27" s="807" t="s">
        <v>1941</v>
      </c>
      <c r="K27" s="806"/>
      <c r="L27" s="806"/>
      <c r="M27" s="806"/>
      <c r="N27" s="806"/>
      <c r="O27" s="806"/>
      <c r="P27" s="806"/>
      <c r="Q27" s="806"/>
      <c r="R27" s="806"/>
      <c r="S27" s="806"/>
      <c r="T27" s="809" t="s">
        <v>1943</v>
      </c>
    </row>
    <row r="28" spans="1:20" ht="22.5">
      <c r="A28" s="910"/>
      <c r="B28" s="912"/>
      <c r="C28" s="696" t="s">
        <v>129</v>
      </c>
      <c r="D28" s="806"/>
      <c r="E28" s="806"/>
      <c r="F28" s="806"/>
      <c r="G28" s="806"/>
      <c r="H28" s="806"/>
      <c r="I28" s="806"/>
      <c r="J28" s="807" t="s">
        <v>1941</v>
      </c>
      <c r="K28" s="806"/>
      <c r="L28" s="806"/>
      <c r="M28" s="806"/>
      <c r="N28" s="806"/>
      <c r="O28" s="806"/>
      <c r="P28" s="806"/>
      <c r="Q28" s="806"/>
      <c r="R28" s="806"/>
      <c r="S28" s="806"/>
      <c r="T28" s="809" t="s">
        <v>1955</v>
      </c>
    </row>
    <row r="29" spans="1:20" ht="22.5">
      <c r="A29" s="909">
        <v>20</v>
      </c>
      <c r="B29" s="907" t="s">
        <v>87</v>
      </c>
      <c r="C29" s="696" t="s">
        <v>129</v>
      </c>
      <c r="D29" s="806"/>
      <c r="E29" s="806"/>
      <c r="F29" s="806"/>
      <c r="G29" s="806"/>
      <c r="H29" s="806"/>
      <c r="I29" s="806"/>
      <c r="J29" s="806"/>
      <c r="K29" s="806"/>
      <c r="L29" s="806"/>
      <c r="M29" s="806"/>
      <c r="N29" s="806"/>
      <c r="O29" s="806"/>
      <c r="P29" s="806"/>
      <c r="Q29" s="806"/>
      <c r="R29" s="807" t="s">
        <v>1941</v>
      </c>
      <c r="S29" s="807"/>
      <c r="T29" s="809" t="s">
        <v>1944</v>
      </c>
    </row>
    <row r="30" spans="1:20" ht="22.5">
      <c r="A30" s="910"/>
      <c r="B30" s="908"/>
      <c r="C30" s="696" t="s">
        <v>129</v>
      </c>
      <c r="D30" s="806"/>
      <c r="E30" s="806"/>
      <c r="F30" s="806"/>
      <c r="G30" s="806"/>
      <c r="H30" s="806"/>
      <c r="I30" s="806"/>
      <c r="J30" s="806"/>
      <c r="K30" s="806"/>
      <c r="L30" s="806"/>
      <c r="M30" s="806"/>
      <c r="N30" s="806"/>
      <c r="O30" s="806"/>
      <c r="P30" s="806"/>
      <c r="Q30" s="806"/>
      <c r="R30" s="807" t="s">
        <v>1941</v>
      </c>
      <c r="S30" s="807"/>
      <c r="T30" s="809" t="s">
        <v>1947</v>
      </c>
    </row>
    <row r="31" spans="1:20">
      <c r="A31" s="804">
        <v>21</v>
      </c>
      <c r="B31" s="696" t="s">
        <v>88</v>
      </c>
      <c r="C31" s="696" t="s">
        <v>129</v>
      </c>
      <c r="D31" s="806"/>
      <c r="E31" s="806"/>
      <c r="F31" s="806"/>
      <c r="G31" s="806"/>
      <c r="H31" s="806"/>
      <c r="I31" s="806"/>
      <c r="J31" s="806"/>
      <c r="K31" s="806"/>
      <c r="L31" s="806"/>
      <c r="M31" s="806"/>
      <c r="N31" s="806"/>
      <c r="O31" s="806"/>
      <c r="P31" s="806"/>
      <c r="Q31" s="806"/>
      <c r="R31" s="806"/>
      <c r="S31" s="806"/>
      <c r="T31" s="805"/>
    </row>
    <row r="32" spans="1:20" ht="22.5">
      <c r="A32" s="804">
        <v>22</v>
      </c>
      <c r="B32" s="696" t="s">
        <v>90</v>
      </c>
      <c r="C32" s="696" t="s">
        <v>129</v>
      </c>
      <c r="D32" s="806"/>
      <c r="E32" s="806"/>
      <c r="F32" s="806"/>
      <c r="G32" s="807" t="s">
        <v>1941</v>
      </c>
      <c r="H32" s="806"/>
      <c r="I32" s="806"/>
      <c r="J32" s="806"/>
      <c r="K32" s="806"/>
      <c r="L32" s="806"/>
      <c r="M32" s="806"/>
      <c r="N32" s="806"/>
      <c r="O32" s="806"/>
      <c r="P32" s="806"/>
      <c r="Q32" s="806"/>
      <c r="R32" s="806"/>
      <c r="S32" s="806"/>
      <c r="T32" s="808" t="s">
        <v>1949</v>
      </c>
    </row>
    <row r="33" spans="1:20">
      <c r="A33" s="804">
        <v>23</v>
      </c>
      <c r="B33" s="696" t="s">
        <v>89</v>
      </c>
      <c r="C33" s="696" t="s">
        <v>129</v>
      </c>
      <c r="D33" s="806"/>
      <c r="E33" s="806"/>
      <c r="F33" s="806"/>
      <c r="G33" s="806"/>
      <c r="H33" s="806"/>
      <c r="I33" s="806"/>
      <c r="J33" s="806"/>
      <c r="K33" s="806"/>
      <c r="L33" s="806"/>
      <c r="M33" s="806"/>
      <c r="N33" s="806"/>
      <c r="O33" s="806"/>
      <c r="P33" s="806"/>
      <c r="Q33" s="806"/>
      <c r="R33" s="806"/>
      <c r="S33" s="806"/>
      <c r="T33" s="805"/>
    </row>
    <row r="34" spans="1:20">
      <c r="A34" s="804">
        <v>24</v>
      </c>
      <c r="B34" s="217" t="s">
        <v>1699</v>
      </c>
      <c r="C34" s="696" t="s">
        <v>129</v>
      </c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06"/>
      <c r="P34" s="806"/>
      <c r="Q34" s="806"/>
      <c r="R34" s="806"/>
      <c r="S34" s="806"/>
      <c r="T34" s="805"/>
    </row>
    <row r="35" spans="1:20" ht="22.5">
      <c r="A35" s="909">
        <v>25</v>
      </c>
      <c r="B35" s="907" t="s">
        <v>92</v>
      </c>
      <c r="C35" s="696" t="s">
        <v>129</v>
      </c>
      <c r="D35" s="806"/>
      <c r="E35" s="806"/>
      <c r="F35" s="806"/>
      <c r="G35" s="806"/>
      <c r="H35" s="806"/>
      <c r="I35" s="806"/>
      <c r="J35" s="806"/>
      <c r="K35" s="806"/>
      <c r="L35" s="806"/>
      <c r="M35" s="806"/>
      <c r="N35" s="806"/>
      <c r="O35" s="806"/>
      <c r="P35" s="806"/>
      <c r="Q35" s="806"/>
      <c r="R35" s="807" t="s">
        <v>1941</v>
      </c>
      <c r="S35" s="807"/>
      <c r="T35" s="809" t="s">
        <v>1948</v>
      </c>
    </row>
    <row r="36" spans="1:20" ht="22.5">
      <c r="A36" s="910"/>
      <c r="B36" s="908"/>
      <c r="C36" s="696" t="s">
        <v>129</v>
      </c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6"/>
      <c r="R36" s="807" t="s">
        <v>1941</v>
      </c>
      <c r="S36" s="807"/>
      <c r="T36" s="809" t="s">
        <v>1950</v>
      </c>
    </row>
    <row r="37" spans="1:20">
      <c r="A37" s="804">
        <v>26</v>
      </c>
      <c r="B37" s="696" t="s">
        <v>91</v>
      </c>
      <c r="C37" s="696" t="s">
        <v>129</v>
      </c>
      <c r="D37" s="806"/>
      <c r="E37" s="806"/>
      <c r="F37" s="806"/>
      <c r="G37" s="806"/>
      <c r="H37" s="806"/>
      <c r="I37" s="806"/>
      <c r="J37" s="806"/>
      <c r="K37" s="806"/>
      <c r="L37" s="806"/>
      <c r="M37" s="806"/>
      <c r="N37" s="806"/>
      <c r="O37" s="806"/>
      <c r="P37" s="806"/>
      <c r="Q37" s="806"/>
      <c r="R37" s="806"/>
      <c r="S37" s="806"/>
      <c r="T37" s="805"/>
    </row>
    <row r="38" spans="1:20" ht="33.75">
      <c r="A38" s="804">
        <v>27</v>
      </c>
      <c r="B38" s="696" t="s">
        <v>93</v>
      </c>
      <c r="C38" s="696" t="s">
        <v>129</v>
      </c>
      <c r="D38" s="806"/>
      <c r="E38" s="806"/>
      <c r="F38" s="806"/>
      <c r="G38" s="806"/>
      <c r="H38" s="806"/>
      <c r="I38" s="806"/>
      <c r="J38" s="806"/>
      <c r="K38" s="806"/>
      <c r="L38" s="806"/>
      <c r="M38" s="806"/>
      <c r="N38" s="806"/>
      <c r="O38" s="806"/>
      <c r="P38" s="806"/>
      <c r="Q38" s="806"/>
      <c r="R38" s="807" t="s">
        <v>1941</v>
      </c>
      <c r="S38" s="807"/>
      <c r="T38" s="809" t="s">
        <v>1942</v>
      </c>
    </row>
    <row r="39" spans="1:20">
      <c r="A39" s="804">
        <v>28</v>
      </c>
      <c r="B39" s="696" t="s">
        <v>94</v>
      </c>
      <c r="C39" s="696" t="s">
        <v>129</v>
      </c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P39" s="806"/>
      <c r="Q39" s="806"/>
      <c r="R39" s="806"/>
      <c r="S39" s="806"/>
      <c r="T39" s="805"/>
    </row>
    <row r="40" spans="1:20">
      <c r="A40" s="804">
        <v>29</v>
      </c>
      <c r="B40" s="696" t="s">
        <v>670</v>
      </c>
      <c r="C40" s="696" t="s">
        <v>129</v>
      </c>
      <c r="D40" s="806"/>
      <c r="E40" s="806"/>
      <c r="F40" s="806"/>
      <c r="G40" s="806"/>
      <c r="H40" s="806"/>
      <c r="I40" s="806"/>
      <c r="J40" s="806"/>
      <c r="K40" s="806"/>
      <c r="L40" s="806"/>
      <c r="M40" s="806"/>
      <c r="N40" s="806"/>
      <c r="O40" s="806"/>
      <c r="P40" s="806"/>
      <c r="Q40" s="806"/>
      <c r="R40" s="806"/>
      <c r="S40" s="806"/>
      <c r="T40" s="805"/>
    </row>
    <row r="41" spans="1:20">
      <c r="A41" s="804">
        <v>30</v>
      </c>
      <c r="B41" s="696" t="s">
        <v>1139</v>
      </c>
      <c r="C41" s="696" t="s">
        <v>129</v>
      </c>
      <c r="D41" s="806"/>
      <c r="E41" s="806"/>
      <c r="F41" s="806"/>
      <c r="G41" s="806"/>
      <c r="H41" s="806"/>
      <c r="I41" s="806"/>
      <c r="J41" s="806"/>
      <c r="K41" s="806"/>
      <c r="L41" s="806"/>
      <c r="M41" s="806"/>
      <c r="N41" s="806"/>
      <c r="O41" s="806"/>
      <c r="P41" s="806"/>
      <c r="Q41" s="806"/>
      <c r="R41" s="806"/>
      <c r="S41" s="806"/>
      <c r="T41" s="805"/>
    </row>
    <row r="42" spans="1:20">
      <c r="A42" s="804">
        <v>31</v>
      </c>
      <c r="B42" s="696" t="s">
        <v>95</v>
      </c>
      <c r="C42" s="696" t="s">
        <v>129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806"/>
      <c r="S42" s="806"/>
      <c r="T42" s="805"/>
    </row>
    <row r="43" spans="1:20">
      <c r="A43" s="804">
        <v>32</v>
      </c>
      <c r="B43" s="696" t="s">
        <v>97</v>
      </c>
      <c r="C43" s="696" t="s">
        <v>129</v>
      </c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  <c r="O43" s="806"/>
      <c r="P43" s="806"/>
      <c r="Q43" s="806"/>
      <c r="R43" s="806"/>
      <c r="S43" s="806"/>
      <c r="T43" s="805"/>
    </row>
    <row r="44" spans="1:20" ht="22.5">
      <c r="A44" s="909">
        <v>33</v>
      </c>
      <c r="B44" s="907" t="s">
        <v>96</v>
      </c>
      <c r="C44" s="696" t="s">
        <v>129</v>
      </c>
      <c r="D44" s="806"/>
      <c r="E44" s="806"/>
      <c r="F44" s="807" t="s">
        <v>1941</v>
      </c>
      <c r="G44" s="806"/>
      <c r="H44" s="806"/>
      <c r="I44" s="806"/>
      <c r="J44" s="806"/>
      <c r="K44" s="806"/>
      <c r="L44" s="806"/>
      <c r="M44" s="806"/>
      <c r="N44" s="806"/>
      <c r="O44" s="806"/>
      <c r="P44" s="806"/>
      <c r="Q44" s="806"/>
      <c r="R44" s="806"/>
      <c r="S44" s="806"/>
      <c r="T44" s="809" t="s">
        <v>1943</v>
      </c>
    </row>
    <row r="45" spans="1:20" ht="22.5">
      <c r="A45" s="910"/>
      <c r="B45" s="908"/>
      <c r="C45" s="696" t="s">
        <v>129</v>
      </c>
      <c r="D45" s="806"/>
      <c r="E45" s="806"/>
      <c r="F45" s="807" t="s">
        <v>1941</v>
      </c>
      <c r="G45" s="806"/>
      <c r="H45" s="806"/>
      <c r="I45" s="806"/>
      <c r="J45" s="806"/>
      <c r="K45" s="806"/>
      <c r="L45" s="806"/>
      <c r="M45" s="806"/>
      <c r="N45" s="806"/>
      <c r="O45" s="806"/>
      <c r="P45" s="806"/>
      <c r="Q45" s="806"/>
      <c r="R45" s="806"/>
      <c r="S45" s="806"/>
      <c r="T45" s="809" t="s">
        <v>1954</v>
      </c>
    </row>
    <row r="46" spans="1:20">
      <c r="A46" s="804">
        <v>34</v>
      </c>
      <c r="B46" s="217" t="s">
        <v>98</v>
      </c>
      <c r="C46" s="696" t="s">
        <v>129</v>
      </c>
      <c r="D46" s="806"/>
      <c r="E46" s="806"/>
      <c r="F46" s="806"/>
      <c r="G46" s="806"/>
      <c r="H46" s="806"/>
      <c r="I46" s="806"/>
      <c r="J46" s="806"/>
      <c r="K46" s="806"/>
      <c r="L46" s="806"/>
      <c r="M46" s="806"/>
      <c r="N46" s="806"/>
      <c r="O46" s="806"/>
      <c r="P46" s="806"/>
      <c r="Q46" s="806"/>
      <c r="R46" s="806"/>
      <c r="S46" s="806"/>
      <c r="T46" s="805"/>
    </row>
    <row r="47" spans="1:20" ht="22.5">
      <c r="A47" s="804">
        <v>35</v>
      </c>
      <c r="B47" s="217" t="s">
        <v>99</v>
      </c>
      <c r="C47" s="696" t="s">
        <v>129</v>
      </c>
      <c r="D47" s="806"/>
      <c r="E47" s="806"/>
      <c r="F47" s="806"/>
      <c r="G47" s="806"/>
      <c r="H47" s="806"/>
      <c r="I47" s="806"/>
      <c r="J47" s="806"/>
      <c r="K47" s="806"/>
      <c r="L47" s="807" t="s">
        <v>1941</v>
      </c>
      <c r="M47" s="806"/>
      <c r="N47" s="806"/>
      <c r="O47" s="806"/>
      <c r="P47" s="806"/>
      <c r="Q47" s="806"/>
      <c r="R47" s="806"/>
      <c r="S47" s="806"/>
      <c r="T47" s="809" t="s">
        <v>1945</v>
      </c>
    </row>
    <row r="48" spans="1:20">
      <c r="A48" s="804">
        <v>36</v>
      </c>
      <c r="B48" s="217" t="s">
        <v>1705</v>
      </c>
      <c r="C48" s="696" t="s">
        <v>129</v>
      </c>
      <c r="D48" s="806"/>
      <c r="E48" s="806"/>
      <c r="F48" s="806"/>
      <c r="G48" s="806"/>
      <c r="H48" s="806"/>
      <c r="I48" s="806"/>
      <c r="J48" s="806"/>
      <c r="K48" s="806"/>
      <c r="L48" s="806"/>
      <c r="M48" s="806"/>
      <c r="N48" s="806"/>
      <c r="O48" s="806"/>
      <c r="P48" s="806"/>
      <c r="Q48" s="806"/>
      <c r="R48" s="806"/>
      <c r="S48" s="806"/>
      <c r="T48" s="805"/>
    </row>
    <row r="49" spans="1:20">
      <c r="A49" s="804">
        <v>37</v>
      </c>
      <c r="B49" s="217" t="s">
        <v>1649</v>
      </c>
      <c r="C49" s="696" t="s">
        <v>129</v>
      </c>
      <c r="D49" s="806"/>
      <c r="E49" s="806"/>
      <c r="F49" s="806"/>
      <c r="G49" s="806"/>
      <c r="H49" s="806"/>
      <c r="I49" s="806"/>
      <c r="J49" s="806"/>
      <c r="K49" s="806"/>
      <c r="L49" s="806"/>
      <c r="M49" s="806"/>
      <c r="N49" s="806"/>
      <c r="O49" s="806"/>
      <c r="P49" s="806"/>
      <c r="Q49" s="806"/>
      <c r="R49" s="806"/>
      <c r="S49" s="806"/>
      <c r="T49" s="805"/>
    </row>
    <row r="50" spans="1:20">
      <c r="A50" s="804">
        <v>38</v>
      </c>
      <c r="B50" s="217" t="s">
        <v>222</v>
      </c>
      <c r="C50" s="696" t="s">
        <v>129</v>
      </c>
      <c r="D50" s="806"/>
      <c r="E50" s="806"/>
      <c r="F50" s="806"/>
      <c r="G50" s="806"/>
      <c r="H50" s="806"/>
      <c r="I50" s="806"/>
      <c r="J50" s="806"/>
      <c r="K50" s="806"/>
      <c r="L50" s="806"/>
      <c r="M50" s="806"/>
      <c r="N50" s="806"/>
      <c r="O50" s="806"/>
      <c r="P50" s="806"/>
      <c r="Q50" s="806"/>
      <c r="R50" s="806"/>
      <c r="S50" s="806"/>
      <c r="T50" s="805"/>
    </row>
    <row r="51" spans="1:20">
      <c r="A51" s="804">
        <v>39</v>
      </c>
      <c r="B51" s="217" t="s">
        <v>223</v>
      </c>
      <c r="C51" s="696" t="s">
        <v>129</v>
      </c>
      <c r="D51" s="806"/>
      <c r="E51" s="806"/>
      <c r="F51" s="806"/>
      <c r="G51" s="806"/>
      <c r="H51" s="806"/>
      <c r="I51" s="806"/>
      <c r="J51" s="806"/>
      <c r="K51" s="806"/>
      <c r="L51" s="806"/>
      <c r="M51" s="806"/>
      <c r="N51" s="806"/>
      <c r="O51" s="806"/>
      <c r="P51" s="806"/>
      <c r="Q51" s="806"/>
      <c r="R51" s="806"/>
      <c r="S51" s="806"/>
      <c r="T51" s="805"/>
    </row>
    <row r="52" spans="1:20">
      <c r="A52" s="804">
        <v>40</v>
      </c>
      <c r="B52" s="217" t="s">
        <v>224</v>
      </c>
      <c r="C52" s="696" t="s">
        <v>129</v>
      </c>
      <c r="D52" s="806"/>
      <c r="E52" s="806"/>
      <c r="F52" s="806"/>
      <c r="G52" s="806"/>
      <c r="H52" s="806"/>
      <c r="I52" s="806"/>
      <c r="J52" s="806"/>
      <c r="K52" s="806"/>
      <c r="L52" s="806"/>
      <c r="M52" s="806"/>
      <c r="N52" s="806"/>
      <c r="O52" s="806"/>
      <c r="P52" s="806"/>
      <c r="Q52" s="806"/>
      <c r="R52" s="806"/>
      <c r="S52" s="806"/>
      <c r="T52" s="805"/>
    </row>
    <row r="53" spans="1:20">
      <c r="A53" s="804">
        <v>41</v>
      </c>
      <c r="B53" s="217" t="s">
        <v>225</v>
      </c>
      <c r="C53" s="696" t="s">
        <v>129</v>
      </c>
      <c r="D53" s="806"/>
      <c r="E53" s="806"/>
      <c r="F53" s="806"/>
      <c r="G53" s="806"/>
      <c r="H53" s="806"/>
      <c r="I53" s="806"/>
      <c r="J53" s="806"/>
      <c r="K53" s="806"/>
      <c r="L53" s="806"/>
      <c r="M53" s="806"/>
      <c r="N53" s="806"/>
      <c r="O53" s="806"/>
      <c r="P53" s="806"/>
      <c r="Q53" s="806"/>
      <c r="R53" s="806"/>
      <c r="S53" s="806"/>
      <c r="T53" s="805"/>
    </row>
    <row r="54" spans="1:20">
      <c r="A54" s="804">
        <v>42</v>
      </c>
      <c r="B54" s="217" t="s">
        <v>226</v>
      </c>
      <c r="C54" s="696" t="s">
        <v>129</v>
      </c>
      <c r="D54" s="806"/>
      <c r="E54" s="806"/>
      <c r="F54" s="806"/>
      <c r="G54" s="806"/>
      <c r="H54" s="806"/>
      <c r="I54" s="806"/>
      <c r="J54" s="806"/>
      <c r="K54" s="806"/>
      <c r="L54" s="806"/>
      <c r="M54" s="806"/>
      <c r="N54" s="806"/>
      <c r="O54" s="806"/>
      <c r="P54" s="806"/>
      <c r="Q54" s="806"/>
      <c r="R54" s="806"/>
      <c r="S54" s="806"/>
      <c r="T54" s="805"/>
    </row>
    <row r="55" spans="1:20">
      <c r="A55" s="804">
        <v>43</v>
      </c>
      <c r="B55" s="217" t="s">
        <v>227</v>
      </c>
      <c r="C55" s="696" t="s">
        <v>129</v>
      </c>
      <c r="D55" s="806"/>
      <c r="E55" s="806"/>
      <c r="F55" s="806"/>
      <c r="G55" s="806"/>
      <c r="H55" s="806"/>
      <c r="I55" s="806"/>
      <c r="J55" s="806"/>
      <c r="K55" s="806"/>
      <c r="L55" s="806"/>
      <c r="M55" s="806"/>
      <c r="N55" s="806"/>
      <c r="O55" s="806"/>
      <c r="P55" s="806"/>
      <c r="Q55" s="806"/>
      <c r="R55" s="806"/>
      <c r="S55" s="806"/>
      <c r="T55" s="805"/>
    </row>
    <row r="56" spans="1:20" ht="22.5">
      <c r="A56" s="810">
        <v>44</v>
      </c>
      <c r="B56" s="811" t="s">
        <v>228</v>
      </c>
      <c r="C56" s="696" t="s">
        <v>129</v>
      </c>
      <c r="D56" s="806"/>
      <c r="E56" s="806"/>
      <c r="F56" s="807" t="s">
        <v>1941</v>
      </c>
      <c r="G56" s="806"/>
      <c r="H56" s="806"/>
      <c r="I56" s="806"/>
      <c r="J56" s="806"/>
      <c r="K56" s="806"/>
      <c r="L56" s="806"/>
      <c r="M56" s="806"/>
      <c r="N56" s="806"/>
      <c r="O56" s="806"/>
      <c r="P56" s="806"/>
      <c r="Q56" s="806"/>
      <c r="R56" s="806"/>
      <c r="S56" s="806"/>
      <c r="T56" s="809" t="s">
        <v>1943</v>
      </c>
    </row>
    <row r="57" spans="1:20" ht="22.5">
      <c r="A57" s="804">
        <v>45</v>
      </c>
      <c r="B57" s="217" t="s">
        <v>221</v>
      </c>
      <c r="C57" s="696" t="s">
        <v>129</v>
      </c>
      <c r="D57" s="806"/>
      <c r="E57" s="806"/>
      <c r="F57" s="806"/>
      <c r="G57" s="806"/>
      <c r="H57" s="806"/>
      <c r="I57" s="806"/>
      <c r="J57" s="806"/>
      <c r="K57" s="806"/>
      <c r="L57" s="806"/>
      <c r="M57" s="806"/>
      <c r="N57" s="807" t="s">
        <v>1941</v>
      </c>
      <c r="O57" s="806"/>
      <c r="P57" s="806"/>
      <c r="Q57" s="806"/>
      <c r="R57" s="806"/>
      <c r="S57" s="806"/>
      <c r="T57" s="809" t="s">
        <v>1943</v>
      </c>
    </row>
    <row r="58" spans="1:20">
      <c r="A58" s="804">
        <v>46</v>
      </c>
      <c r="B58" s="217" t="s">
        <v>949</v>
      </c>
      <c r="C58" s="696" t="s">
        <v>129</v>
      </c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06"/>
      <c r="P58" s="806"/>
      <c r="Q58" s="806"/>
      <c r="R58" s="806"/>
      <c r="S58" s="806"/>
      <c r="T58" s="805"/>
    </row>
    <row r="59" spans="1:20">
      <c r="A59" s="804">
        <v>47</v>
      </c>
      <c r="B59" s="217" t="s">
        <v>229</v>
      </c>
      <c r="C59" s="696" t="s">
        <v>129</v>
      </c>
      <c r="D59" s="806"/>
      <c r="E59" s="806"/>
      <c r="F59" s="806"/>
      <c r="G59" s="806"/>
      <c r="H59" s="806"/>
      <c r="I59" s="806"/>
      <c r="J59" s="806"/>
      <c r="K59" s="806"/>
      <c r="L59" s="806"/>
      <c r="M59" s="806"/>
      <c r="N59" s="806"/>
      <c r="O59" s="806"/>
      <c r="P59" s="806"/>
      <c r="Q59" s="806"/>
      <c r="R59" s="806"/>
      <c r="S59" s="806"/>
      <c r="T59" s="805"/>
    </row>
    <row r="60" spans="1:20">
      <c r="A60" s="804">
        <v>48</v>
      </c>
      <c r="B60" s="217" t="s">
        <v>230</v>
      </c>
      <c r="C60" s="696" t="s">
        <v>129</v>
      </c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06"/>
      <c r="P60" s="806"/>
      <c r="Q60" s="806"/>
      <c r="R60" s="806"/>
      <c r="S60" s="806"/>
      <c r="T60" s="805"/>
    </row>
    <row r="61" spans="1:20">
      <c r="A61" s="804">
        <v>49</v>
      </c>
      <c r="B61" s="217" t="s">
        <v>231</v>
      </c>
      <c r="C61" s="696" t="s">
        <v>129</v>
      </c>
      <c r="D61" s="806"/>
      <c r="E61" s="806"/>
      <c r="F61" s="806"/>
      <c r="G61" s="806"/>
      <c r="H61" s="806"/>
      <c r="I61" s="806"/>
      <c r="J61" s="806"/>
      <c r="K61" s="806"/>
      <c r="L61" s="806"/>
      <c r="M61" s="806"/>
      <c r="N61" s="806"/>
      <c r="O61" s="806"/>
      <c r="P61" s="806"/>
      <c r="Q61" s="806"/>
      <c r="R61" s="806"/>
      <c r="S61" s="806"/>
      <c r="T61" s="805"/>
    </row>
    <row r="62" spans="1:20">
      <c r="A62" s="804">
        <v>50</v>
      </c>
      <c r="B62" s="217" t="s">
        <v>232</v>
      </c>
      <c r="C62" s="696" t="s">
        <v>129</v>
      </c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5"/>
    </row>
    <row r="63" spans="1:20" ht="22.5">
      <c r="A63" s="804">
        <v>51</v>
      </c>
      <c r="B63" s="217" t="s">
        <v>234</v>
      </c>
      <c r="C63" s="696" t="s">
        <v>129</v>
      </c>
      <c r="D63" s="806"/>
      <c r="E63" s="806"/>
      <c r="F63" s="806"/>
      <c r="G63" s="806"/>
      <c r="H63" s="806"/>
      <c r="I63" s="806"/>
      <c r="J63" s="806"/>
      <c r="K63" s="806"/>
      <c r="L63" s="806"/>
      <c r="M63" s="806"/>
      <c r="N63" s="807" t="s">
        <v>1941</v>
      </c>
      <c r="O63" s="806"/>
      <c r="P63" s="806"/>
      <c r="Q63" s="806"/>
      <c r="R63" s="806"/>
      <c r="S63" s="806"/>
      <c r="T63" s="809" t="s">
        <v>1943</v>
      </c>
    </row>
    <row r="64" spans="1:20">
      <c r="A64" s="804">
        <v>52</v>
      </c>
      <c r="B64" s="217" t="s">
        <v>235</v>
      </c>
      <c r="C64" s="696" t="s">
        <v>129</v>
      </c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06"/>
      <c r="P64" s="806"/>
      <c r="Q64" s="806"/>
      <c r="R64" s="806"/>
      <c r="S64" s="806"/>
      <c r="T64" s="805"/>
    </row>
    <row r="65" spans="1:20">
      <c r="A65" s="804">
        <v>53</v>
      </c>
      <c r="B65" s="217" t="s">
        <v>236</v>
      </c>
      <c r="C65" s="696" t="s">
        <v>129</v>
      </c>
      <c r="D65" s="806"/>
      <c r="E65" s="806"/>
      <c r="F65" s="806"/>
      <c r="G65" s="806"/>
      <c r="H65" s="806"/>
      <c r="I65" s="806"/>
      <c r="J65" s="806"/>
      <c r="K65" s="806"/>
      <c r="L65" s="806"/>
      <c r="M65" s="806"/>
      <c r="N65" s="806"/>
      <c r="O65" s="806"/>
      <c r="P65" s="806"/>
      <c r="Q65" s="806"/>
      <c r="R65" s="806"/>
      <c r="S65" s="806"/>
      <c r="T65" s="805"/>
    </row>
    <row r="66" spans="1:20">
      <c r="A66" s="804">
        <v>54</v>
      </c>
      <c r="B66" s="217" t="s">
        <v>237</v>
      </c>
      <c r="C66" s="696" t="s">
        <v>129</v>
      </c>
      <c r="D66" s="806"/>
      <c r="E66" s="806"/>
      <c r="F66" s="806"/>
      <c r="G66" s="806"/>
      <c r="H66" s="806"/>
      <c r="I66" s="806"/>
      <c r="J66" s="806"/>
      <c r="K66" s="806"/>
      <c r="L66" s="806"/>
      <c r="M66" s="806"/>
      <c r="N66" s="806"/>
      <c r="O66" s="806"/>
      <c r="P66" s="806"/>
      <c r="Q66" s="806"/>
      <c r="R66" s="806"/>
      <c r="S66" s="806"/>
      <c r="T66" s="805"/>
    </row>
    <row r="67" spans="1:20">
      <c r="A67" s="804">
        <v>55</v>
      </c>
      <c r="B67" s="217" t="s">
        <v>904</v>
      </c>
      <c r="C67" s="696" t="s">
        <v>129</v>
      </c>
      <c r="D67" s="806"/>
      <c r="E67" s="806"/>
      <c r="F67" s="806"/>
      <c r="G67" s="806"/>
      <c r="H67" s="806"/>
      <c r="I67" s="806"/>
      <c r="J67" s="806"/>
      <c r="K67" s="806"/>
      <c r="L67" s="806"/>
      <c r="M67" s="806"/>
      <c r="N67" s="806"/>
      <c r="O67" s="806"/>
      <c r="P67" s="806"/>
      <c r="Q67" s="806"/>
      <c r="R67" s="806"/>
      <c r="S67" s="806"/>
      <c r="T67" s="805"/>
    </row>
    <row r="68" spans="1:20">
      <c r="A68" s="804">
        <v>56</v>
      </c>
      <c r="B68" s="217" t="s">
        <v>238</v>
      </c>
      <c r="C68" s="696" t="s">
        <v>129</v>
      </c>
      <c r="D68" s="806"/>
      <c r="E68" s="806"/>
      <c r="F68" s="806"/>
      <c r="G68" s="806"/>
      <c r="H68" s="806"/>
      <c r="I68" s="806"/>
      <c r="J68" s="806"/>
      <c r="K68" s="806"/>
      <c r="L68" s="806"/>
      <c r="M68" s="806"/>
      <c r="N68" s="806"/>
      <c r="O68" s="806"/>
      <c r="P68" s="806"/>
      <c r="Q68" s="806"/>
      <c r="R68" s="806"/>
      <c r="S68" s="806"/>
      <c r="T68" s="805"/>
    </row>
    <row r="69" spans="1:20">
      <c r="A69" s="804">
        <v>57</v>
      </c>
      <c r="B69" s="217" t="s">
        <v>239</v>
      </c>
      <c r="C69" s="696" t="s">
        <v>129</v>
      </c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5"/>
    </row>
    <row r="70" spans="1:20">
      <c r="A70" s="804">
        <v>58</v>
      </c>
      <c r="B70" s="217" t="s">
        <v>240</v>
      </c>
      <c r="C70" s="696" t="s">
        <v>129</v>
      </c>
      <c r="D70" s="806"/>
      <c r="E70" s="806"/>
      <c r="F70" s="806"/>
      <c r="G70" s="806"/>
      <c r="H70" s="806"/>
      <c r="I70" s="806"/>
      <c r="J70" s="806"/>
      <c r="K70" s="806"/>
      <c r="L70" s="806"/>
      <c r="M70" s="806"/>
      <c r="N70" s="806"/>
      <c r="O70" s="806"/>
      <c r="P70" s="806"/>
      <c r="Q70" s="806"/>
      <c r="R70" s="806"/>
      <c r="S70" s="806"/>
      <c r="T70" s="805"/>
    </row>
    <row r="71" spans="1:20">
      <c r="A71" s="804">
        <v>59</v>
      </c>
      <c r="B71" s="217" t="s">
        <v>242</v>
      </c>
      <c r="C71" s="696" t="s">
        <v>129</v>
      </c>
      <c r="D71" s="806"/>
      <c r="E71" s="806"/>
      <c r="F71" s="806"/>
      <c r="G71" s="806"/>
      <c r="H71" s="806"/>
      <c r="I71" s="806"/>
      <c r="J71" s="806"/>
      <c r="K71" s="806"/>
      <c r="L71" s="806"/>
      <c r="M71" s="806"/>
      <c r="N71" s="806"/>
      <c r="O71" s="806"/>
      <c r="P71" s="806"/>
      <c r="Q71" s="806"/>
      <c r="R71" s="806"/>
      <c r="S71" s="806"/>
      <c r="T71" s="805"/>
    </row>
    <row r="72" spans="1:20">
      <c r="A72" s="804">
        <v>60</v>
      </c>
      <c r="B72" s="688" t="s">
        <v>243</v>
      </c>
      <c r="C72" s="696" t="s">
        <v>129</v>
      </c>
      <c r="D72" s="806"/>
      <c r="E72" s="806"/>
      <c r="F72" s="806"/>
      <c r="G72" s="806"/>
      <c r="H72" s="806"/>
      <c r="I72" s="806"/>
      <c r="J72" s="806"/>
      <c r="K72" s="806"/>
      <c r="L72" s="806"/>
      <c r="M72" s="806"/>
      <c r="N72" s="806"/>
      <c r="O72" s="806"/>
      <c r="P72" s="806"/>
      <c r="Q72" s="806"/>
      <c r="R72" s="806"/>
      <c r="S72" s="806"/>
      <c r="T72" s="805"/>
    </row>
    <row r="73" spans="1:20">
      <c r="A73" s="804">
        <v>61</v>
      </c>
      <c r="B73" s="217" t="s">
        <v>244</v>
      </c>
      <c r="C73" s="696" t="s">
        <v>129</v>
      </c>
      <c r="D73" s="806"/>
      <c r="E73" s="806"/>
      <c r="F73" s="806"/>
      <c r="G73" s="806"/>
      <c r="H73" s="806"/>
      <c r="I73" s="806"/>
      <c r="J73" s="806"/>
      <c r="K73" s="806"/>
      <c r="L73" s="806"/>
      <c r="M73" s="806"/>
      <c r="N73" s="806"/>
      <c r="O73" s="806"/>
      <c r="P73" s="806"/>
      <c r="Q73" s="806"/>
      <c r="R73" s="806"/>
      <c r="S73" s="806"/>
      <c r="T73" s="805"/>
    </row>
    <row r="74" spans="1:20">
      <c r="A74" s="804">
        <v>62</v>
      </c>
      <c r="B74" s="688" t="s">
        <v>245</v>
      </c>
      <c r="C74" s="696" t="s">
        <v>129</v>
      </c>
      <c r="D74" s="806"/>
      <c r="E74" s="806"/>
      <c r="F74" s="806"/>
      <c r="G74" s="806"/>
      <c r="H74" s="806"/>
      <c r="I74" s="806"/>
      <c r="J74" s="806"/>
      <c r="K74" s="806"/>
      <c r="L74" s="806"/>
      <c r="M74" s="806"/>
      <c r="N74" s="806"/>
      <c r="O74" s="806"/>
      <c r="P74" s="806"/>
      <c r="Q74" s="806"/>
      <c r="R74" s="806"/>
      <c r="S74" s="806"/>
      <c r="T74" s="805"/>
    </row>
    <row r="75" spans="1:20">
      <c r="A75" s="804">
        <v>63</v>
      </c>
      <c r="B75" s="688" t="s">
        <v>246</v>
      </c>
      <c r="C75" s="696" t="s">
        <v>129</v>
      </c>
      <c r="D75" s="806"/>
      <c r="E75" s="806"/>
      <c r="F75" s="806"/>
      <c r="G75" s="806"/>
      <c r="H75" s="806"/>
      <c r="I75" s="806"/>
      <c r="J75" s="806"/>
      <c r="K75" s="806"/>
      <c r="L75" s="806"/>
      <c r="M75" s="806"/>
      <c r="N75" s="806"/>
      <c r="O75" s="806"/>
      <c r="P75" s="806"/>
      <c r="Q75" s="806"/>
      <c r="R75" s="806"/>
      <c r="S75" s="806"/>
      <c r="T75" s="805"/>
    </row>
    <row r="76" spans="1:20">
      <c r="A76" s="804">
        <v>64</v>
      </c>
      <c r="B76" s="217" t="s">
        <v>247</v>
      </c>
      <c r="C76" s="696" t="s">
        <v>129</v>
      </c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806"/>
      <c r="O76" s="806"/>
      <c r="P76" s="806"/>
      <c r="Q76" s="806"/>
      <c r="R76" s="806"/>
      <c r="S76" s="806"/>
      <c r="T76" s="805"/>
    </row>
    <row r="77" spans="1:20">
      <c r="A77" s="804">
        <v>65</v>
      </c>
      <c r="B77" s="688" t="s">
        <v>248</v>
      </c>
      <c r="C77" s="696" t="s">
        <v>129</v>
      </c>
      <c r="D77" s="806"/>
      <c r="E77" s="806"/>
      <c r="F77" s="806"/>
      <c r="G77" s="806"/>
      <c r="H77" s="806"/>
      <c r="I77" s="806"/>
      <c r="J77" s="806"/>
      <c r="K77" s="806"/>
      <c r="L77" s="806"/>
      <c r="M77" s="806"/>
      <c r="N77" s="806"/>
      <c r="O77" s="806"/>
      <c r="P77" s="806"/>
      <c r="Q77" s="806"/>
      <c r="R77" s="806"/>
      <c r="S77" s="806"/>
      <c r="T77" s="805"/>
    </row>
    <row r="78" spans="1:20">
      <c r="A78" s="804">
        <v>66</v>
      </c>
      <c r="B78" s="688" t="s">
        <v>1230</v>
      </c>
      <c r="C78" s="696" t="s">
        <v>129</v>
      </c>
      <c r="D78" s="806"/>
      <c r="E78" s="806"/>
      <c r="F78" s="806"/>
      <c r="G78" s="806"/>
      <c r="H78" s="806"/>
      <c r="I78" s="806"/>
      <c r="J78" s="806"/>
      <c r="K78" s="806"/>
      <c r="L78" s="806"/>
      <c r="M78" s="806"/>
      <c r="N78" s="806"/>
      <c r="O78" s="806"/>
      <c r="P78" s="806"/>
      <c r="Q78" s="806"/>
      <c r="R78" s="806"/>
      <c r="S78" s="806"/>
      <c r="T78" s="805"/>
    </row>
    <row r="79" spans="1:20">
      <c r="A79" s="804">
        <v>67</v>
      </c>
      <c r="B79" s="217" t="s">
        <v>254</v>
      </c>
      <c r="C79" s="696" t="s">
        <v>129</v>
      </c>
      <c r="D79" s="806"/>
      <c r="E79" s="806"/>
      <c r="F79" s="806"/>
      <c r="G79" s="806"/>
      <c r="H79" s="806"/>
      <c r="I79" s="806"/>
      <c r="J79" s="806"/>
      <c r="K79" s="806"/>
      <c r="L79" s="806"/>
      <c r="M79" s="806"/>
      <c r="N79" s="806"/>
      <c r="O79" s="806"/>
      <c r="P79" s="806"/>
      <c r="Q79" s="806"/>
      <c r="R79" s="806"/>
      <c r="S79" s="806"/>
      <c r="T79" s="805"/>
    </row>
    <row r="80" spans="1:20" ht="25.5">
      <c r="A80" s="804">
        <v>68</v>
      </c>
      <c r="B80" s="217" t="s">
        <v>902</v>
      </c>
      <c r="C80" s="696" t="s">
        <v>129</v>
      </c>
      <c r="D80" s="806"/>
      <c r="E80" s="806"/>
      <c r="F80" s="806"/>
      <c r="G80" s="806"/>
      <c r="H80" s="806"/>
      <c r="I80" s="806"/>
      <c r="J80" s="806"/>
      <c r="K80" s="806"/>
      <c r="L80" s="806"/>
      <c r="M80" s="806"/>
      <c r="N80" s="806"/>
      <c r="O80" s="806"/>
      <c r="P80" s="806"/>
      <c r="Q80" s="806"/>
      <c r="R80" s="806"/>
      <c r="S80" s="806"/>
      <c r="T80" s="805"/>
    </row>
    <row r="81" spans="1:20" ht="25.5">
      <c r="A81" s="804">
        <v>69</v>
      </c>
      <c r="B81" s="217" t="s">
        <v>903</v>
      </c>
      <c r="C81" s="696" t="s">
        <v>129</v>
      </c>
      <c r="D81" s="806"/>
      <c r="E81" s="806"/>
      <c r="F81" s="806"/>
      <c r="G81" s="806"/>
      <c r="H81" s="806"/>
      <c r="I81" s="806"/>
      <c r="J81" s="806"/>
      <c r="K81" s="806"/>
      <c r="L81" s="806"/>
      <c r="M81" s="806"/>
      <c r="N81" s="806"/>
      <c r="O81" s="806"/>
      <c r="P81" s="806"/>
      <c r="Q81" s="806"/>
      <c r="R81" s="806"/>
      <c r="S81" s="806"/>
      <c r="T81" s="805"/>
    </row>
    <row r="82" spans="1:20">
      <c r="A82" s="804">
        <v>70</v>
      </c>
      <c r="B82" s="217" t="s">
        <v>681</v>
      </c>
      <c r="C82" s="696" t="s">
        <v>129</v>
      </c>
      <c r="D82" s="806"/>
      <c r="E82" s="806"/>
      <c r="F82" s="806"/>
      <c r="G82" s="806"/>
      <c r="H82" s="806"/>
      <c r="I82" s="806"/>
      <c r="J82" s="806"/>
      <c r="K82" s="806"/>
      <c r="L82" s="806"/>
      <c r="M82" s="806"/>
      <c r="N82" s="806"/>
      <c r="O82" s="806"/>
      <c r="P82" s="806"/>
      <c r="Q82" s="806"/>
      <c r="R82" s="806"/>
      <c r="S82" s="806"/>
      <c r="T82" s="805"/>
    </row>
    <row r="83" spans="1:20">
      <c r="A83" s="804">
        <v>71</v>
      </c>
      <c r="B83" s="217" t="s">
        <v>251</v>
      </c>
      <c r="C83" s="696" t="s">
        <v>129</v>
      </c>
      <c r="D83" s="806"/>
      <c r="E83" s="806"/>
      <c r="F83" s="806"/>
      <c r="G83" s="806"/>
      <c r="H83" s="806"/>
      <c r="I83" s="806"/>
      <c r="J83" s="806"/>
      <c r="K83" s="806"/>
      <c r="L83" s="806"/>
      <c r="M83" s="806"/>
      <c r="N83" s="806"/>
      <c r="O83" s="806"/>
      <c r="P83" s="806"/>
      <c r="Q83" s="806"/>
      <c r="R83" s="806"/>
      <c r="S83" s="806"/>
      <c r="T83" s="805"/>
    </row>
    <row r="84" spans="1:20" ht="25.5">
      <c r="A84" s="804">
        <v>72</v>
      </c>
      <c r="B84" s="217" t="s">
        <v>666</v>
      </c>
      <c r="C84" s="696" t="s">
        <v>129</v>
      </c>
      <c r="D84" s="806"/>
      <c r="E84" s="806"/>
      <c r="F84" s="806"/>
      <c r="G84" s="806"/>
      <c r="H84" s="806"/>
      <c r="I84" s="806"/>
      <c r="J84" s="806"/>
      <c r="K84" s="806"/>
      <c r="L84" s="806"/>
      <c r="M84" s="806"/>
      <c r="N84" s="806"/>
      <c r="O84" s="806"/>
      <c r="P84" s="806"/>
      <c r="Q84" s="806"/>
      <c r="R84" s="806"/>
      <c r="S84" s="806"/>
      <c r="T84" s="805"/>
    </row>
    <row r="85" spans="1:20">
      <c r="A85" s="804">
        <v>73</v>
      </c>
      <c r="B85" s="707" t="s">
        <v>685</v>
      </c>
      <c r="C85" s="696" t="s">
        <v>129</v>
      </c>
      <c r="D85" s="806"/>
      <c r="E85" s="806"/>
      <c r="F85" s="806"/>
      <c r="G85" s="806"/>
      <c r="H85" s="806"/>
      <c r="I85" s="806"/>
      <c r="J85" s="806"/>
      <c r="K85" s="806"/>
      <c r="L85" s="806"/>
      <c r="M85" s="806"/>
      <c r="N85" s="806"/>
      <c r="O85" s="806"/>
      <c r="P85" s="806"/>
      <c r="Q85" s="806"/>
      <c r="R85" s="806"/>
      <c r="S85" s="806"/>
      <c r="T85" s="805"/>
    </row>
    <row r="86" spans="1:20">
      <c r="A86" s="804">
        <v>74</v>
      </c>
      <c r="B86" s="707" t="s">
        <v>687</v>
      </c>
      <c r="C86" s="696" t="s">
        <v>129</v>
      </c>
      <c r="D86" s="806"/>
      <c r="E86" s="806"/>
      <c r="F86" s="806"/>
      <c r="G86" s="806"/>
      <c r="H86" s="806"/>
      <c r="I86" s="806"/>
      <c r="J86" s="806"/>
      <c r="K86" s="806"/>
      <c r="L86" s="806"/>
      <c r="M86" s="806"/>
      <c r="N86" s="806"/>
      <c r="O86" s="806"/>
      <c r="P86" s="806"/>
      <c r="Q86" s="806"/>
      <c r="R86" s="806"/>
      <c r="S86" s="806"/>
      <c r="T86" s="805"/>
    </row>
    <row r="87" spans="1:20">
      <c r="A87" s="804">
        <v>75</v>
      </c>
      <c r="B87" s="707" t="s">
        <v>689</v>
      </c>
      <c r="C87" s="696" t="s">
        <v>129</v>
      </c>
      <c r="D87" s="806"/>
      <c r="E87" s="806"/>
      <c r="F87" s="806"/>
      <c r="G87" s="806"/>
      <c r="H87" s="806"/>
      <c r="I87" s="806"/>
      <c r="J87" s="806"/>
      <c r="K87" s="806"/>
      <c r="L87" s="806"/>
      <c r="M87" s="806"/>
      <c r="N87" s="806"/>
      <c r="O87" s="806"/>
      <c r="P87" s="806"/>
      <c r="Q87" s="806"/>
      <c r="R87" s="806"/>
      <c r="S87" s="806"/>
      <c r="T87" s="805"/>
    </row>
    <row r="88" spans="1:20">
      <c r="A88" s="804">
        <v>76</v>
      </c>
      <c r="B88" s="707" t="s">
        <v>690</v>
      </c>
      <c r="C88" s="696" t="s">
        <v>129</v>
      </c>
      <c r="D88" s="806"/>
      <c r="E88" s="806"/>
      <c r="F88" s="806"/>
      <c r="G88" s="806"/>
      <c r="H88" s="806"/>
      <c r="I88" s="806"/>
      <c r="J88" s="806"/>
      <c r="K88" s="806"/>
      <c r="L88" s="806"/>
      <c r="M88" s="806"/>
      <c r="N88" s="806"/>
      <c r="O88" s="806"/>
      <c r="P88" s="806"/>
      <c r="Q88" s="806"/>
      <c r="R88" s="806"/>
      <c r="S88" s="806"/>
      <c r="T88" s="805"/>
    </row>
    <row r="89" spans="1:20">
      <c r="A89" s="804">
        <v>77</v>
      </c>
      <c r="B89" s="707" t="s">
        <v>692</v>
      </c>
      <c r="C89" s="696" t="s">
        <v>129</v>
      </c>
      <c r="D89" s="806"/>
      <c r="E89" s="806"/>
      <c r="F89" s="806"/>
      <c r="G89" s="806"/>
      <c r="H89" s="806"/>
      <c r="I89" s="806"/>
      <c r="J89" s="806"/>
      <c r="K89" s="806"/>
      <c r="L89" s="806"/>
      <c r="M89" s="806"/>
      <c r="N89" s="806"/>
      <c r="O89" s="806"/>
      <c r="P89" s="806"/>
      <c r="Q89" s="806"/>
      <c r="R89" s="806"/>
      <c r="S89" s="806"/>
      <c r="T89" s="805"/>
    </row>
    <row r="90" spans="1:20">
      <c r="A90" s="804">
        <v>78</v>
      </c>
      <c r="B90" s="707" t="s">
        <v>915</v>
      </c>
      <c r="C90" s="696" t="s">
        <v>129</v>
      </c>
      <c r="D90" s="806"/>
      <c r="E90" s="806"/>
      <c r="F90" s="806"/>
      <c r="G90" s="806"/>
      <c r="H90" s="806"/>
      <c r="I90" s="806"/>
      <c r="J90" s="806"/>
      <c r="K90" s="806"/>
      <c r="L90" s="806"/>
      <c r="M90" s="806"/>
      <c r="N90" s="806"/>
      <c r="O90" s="806"/>
      <c r="P90" s="806"/>
      <c r="Q90" s="806"/>
      <c r="R90" s="806"/>
      <c r="S90" s="806"/>
      <c r="T90" s="805"/>
    </row>
    <row r="91" spans="1:20">
      <c r="A91" s="804">
        <v>79</v>
      </c>
      <c r="B91" s="707" t="s">
        <v>1119</v>
      </c>
      <c r="C91" s="696" t="s">
        <v>129</v>
      </c>
      <c r="D91" s="806"/>
      <c r="E91" s="806"/>
      <c r="F91" s="806"/>
      <c r="G91" s="806"/>
      <c r="H91" s="806"/>
      <c r="I91" s="806"/>
      <c r="J91" s="806"/>
      <c r="K91" s="806"/>
      <c r="L91" s="806"/>
      <c r="M91" s="806"/>
      <c r="N91" s="806"/>
      <c r="O91" s="806"/>
      <c r="P91" s="806"/>
      <c r="Q91" s="806"/>
      <c r="R91" s="806"/>
      <c r="S91" s="806"/>
      <c r="T91" s="805"/>
    </row>
    <row r="92" spans="1:20">
      <c r="A92" s="804">
        <v>80</v>
      </c>
      <c r="B92" s="707" t="s">
        <v>1123</v>
      </c>
      <c r="C92" s="696" t="s">
        <v>129</v>
      </c>
      <c r="D92" s="806"/>
      <c r="E92" s="806"/>
      <c r="F92" s="806"/>
      <c r="G92" s="806"/>
      <c r="H92" s="806"/>
      <c r="I92" s="806"/>
      <c r="J92" s="806"/>
      <c r="K92" s="806"/>
      <c r="L92" s="806"/>
      <c r="M92" s="806"/>
      <c r="N92" s="806"/>
      <c r="O92" s="806"/>
      <c r="P92" s="806"/>
      <c r="Q92" s="806"/>
      <c r="R92" s="806"/>
      <c r="S92" s="806"/>
      <c r="T92" s="805"/>
    </row>
    <row r="93" spans="1:20">
      <c r="A93" s="804">
        <v>81</v>
      </c>
      <c r="B93" s="707" t="s">
        <v>1134</v>
      </c>
      <c r="C93" s="696" t="s">
        <v>129</v>
      </c>
      <c r="D93" s="806"/>
      <c r="E93" s="806"/>
      <c r="F93" s="806"/>
      <c r="G93" s="806"/>
      <c r="H93" s="806"/>
      <c r="I93" s="806"/>
      <c r="J93" s="806"/>
      <c r="K93" s="806"/>
      <c r="L93" s="806"/>
      <c r="M93" s="806"/>
      <c r="N93" s="806"/>
      <c r="O93" s="806"/>
      <c r="P93" s="806"/>
      <c r="Q93" s="806"/>
      <c r="R93" s="806"/>
      <c r="S93" s="806"/>
      <c r="T93" s="805"/>
    </row>
    <row r="94" spans="1:20">
      <c r="A94" s="804">
        <v>82</v>
      </c>
      <c r="B94" s="700" t="s">
        <v>1251</v>
      </c>
      <c r="C94" s="696" t="s">
        <v>129</v>
      </c>
      <c r="D94" s="806"/>
      <c r="E94" s="806"/>
      <c r="F94" s="806"/>
      <c r="G94" s="806"/>
      <c r="H94" s="806"/>
      <c r="I94" s="806"/>
      <c r="J94" s="806"/>
      <c r="K94" s="806"/>
      <c r="L94" s="806"/>
      <c r="M94" s="806"/>
      <c r="N94" s="806"/>
      <c r="O94" s="806"/>
      <c r="P94" s="806"/>
      <c r="Q94" s="806"/>
      <c r="R94" s="806"/>
      <c r="S94" s="806"/>
      <c r="T94" s="805"/>
    </row>
    <row r="95" spans="1:20">
      <c r="A95" s="804">
        <v>83</v>
      </c>
      <c r="B95" s="700" t="s">
        <v>1252</v>
      </c>
      <c r="C95" s="696" t="s">
        <v>129</v>
      </c>
      <c r="D95" s="806"/>
      <c r="E95" s="806"/>
      <c r="F95" s="806"/>
      <c r="G95" s="806"/>
      <c r="H95" s="806"/>
      <c r="I95" s="806"/>
      <c r="J95" s="806"/>
      <c r="K95" s="806"/>
      <c r="L95" s="806"/>
      <c r="M95" s="806"/>
      <c r="N95" s="806"/>
      <c r="O95" s="806"/>
      <c r="P95" s="806"/>
      <c r="Q95" s="806"/>
      <c r="R95" s="806"/>
      <c r="S95" s="806"/>
      <c r="T95" s="805"/>
    </row>
    <row r="96" spans="1:20">
      <c r="A96" s="804">
        <v>84</v>
      </c>
      <c r="B96" s="700" t="s">
        <v>1253</v>
      </c>
      <c r="C96" s="696" t="s">
        <v>129</v>
      </c>
      <c r="D96" s="806"/>
      <c r="E96" s="806"/>
      <c r="F96" s="806"/>
      <c r="G96" s="806"/>
      <c r="H96" s="806"/>
      <c r="I96" s="806"/>
      <c r="J96" s="806"/>
      <c r="K96" s="806"/>
      <c r="L96" s="806"/>
      <c r="M96" s="806"/>
      <c r="N96" s="806"/>
      <c r="O96" s="806"/>
      <c r="P96" s="806"/>
      <c r="Q96" s="806"/>
      <c r="R96" s="806"/>
      <c r="S96" s="806"/>
      <c r="T96" s="805"/>
    </row>
    <row r="97" spans="1:20">
      <c r="A97" s="804">
        <v>85</v>
      </c>
      <c r="B97" s="707" t="s">
        <v>1241</v>
      </c>
      <c r="C97" s="696" t="s">
        <v>129</v>
      </c>
      <c r="D97" s="806"/>
      <c r="E97" s="806"/>
      <c r="F97" s="806"/>
      <c r="G97" s="806"/>
      <c r="H97" s="806"/>
      <c r="I97" s="806"/>
      <c r="J97" s="806"/>
      <c r="K97" s="806"/>
      <c r="L97" s="806"/>
      <c r="M97" s="806"/>
      <c r="N97" s="806"/>
      <c r="O97" s="806"/>
      <c r="P97" s="806"/>
      <c r="Q97" s="806"/>
      <c r="R97" s="806"/>
      <c r="S97" s="806"/>
      <c r="T97" s="805"/>
    </row>
    <row r="98" spans="1:20">
      <c r="A98" s="804">
        <v>86</v>
      </c>
      <c r="B98" s="707" t="s">
        <v>1256</v>
      </c>
      <c r="C98" s="696" t="s">
        <v>129</v>
      </c>
      <c r="D98" s="806"/>
      <c r="E98" s="806"/>
      <c r="F98" s="806"/>
      <c r="G98" s="806"/>
      <c r="H98" s="806"/>
      <c r="I98" s="806"/>
      <c r="J98" s="806"/>
      <c r="K98" s="806"/>
      <c r="L98" s="806"/>
      <c r="M98" s="806"/>
      <c r="N98" s="806"/>
      <c r="O98" s="806"/>
      <c r="P98" s="806"/>
      <c r="Q98" s="806"/>
      <c r="R98" s="806"/>
      <c r="S98" s="806"/>
      <c r="T98" s="805"/>
    </row>
    <row r="99" spans="1:20">
      <c r="A99" s="804">
        <v>87</v>
      </c>
      <c r="B99" s="696" t="s">
        <v>204</v>
      </c>
      <c r="C99" s="696" t="s">
        <v>220</v>
      </c>
      <c r="D99" s="806"/>
      <c r="E99" s="806"/>
      <c r="F99" s="806"/>
      <c r="G99" s="806"/>
      <c r="H99" s="806"/>
      <c r="I99" s="806"/>
      <c r="J99" s="806"/>
      <c r="K99" s="806"/>
      <c r="L99" s="806"/>
      <c r="M99" s="806"/>
      <c r="N99" s="806"/>
      <c r="O99" s="806"/>
      <c r="P99" s="806"/>
      <c r="Q99" s="806"/>
      <c r="R99" s="806"/>
      <c r="S99" s="806"/>
      <c r="T99" s="806"/>
    </row>
    <row r="100" spans="1:20">
      <c r="A100" s="804">
        <v>88</v>
      </c>
      <c r="B100" s="696" t="s">
        <v>205</v>
      </c>
      <c r="C100" s="696" t="s">
        <v>220</v>
      </c>
      <c r="D100" s="806"/>
      <c r="E100" s="806"/>
      <c r="F100" s="806"/>
      <c r="G100" s="806"/>
      <c r="H100" s="806"/>
      <c r="I100" s="806"/>
      <c r="J100" s="806"/>
      <c r="K100" s="806"/>
      <c r="L100" s="806"/>
      <c r="M100" s="806"/>
      <c r="N100" s="806"/>
      <c r="O100" s="806"/>
      <c r="P100" s="806"/>
      <c r="Q100" s="806"/>
      <c r="R100" s="806"/>
      <c r="S100" s="806"/>
      <c r="T100" s="806"/>
    </row>
    <row r="101" spans="1:20">
      <c r="A101" s="804">
        <v>89</v>
      </c>
      <c r="B101" s="696" t="s">
        <v>901</v>
      </c>
      <c r="C101" s="696" t="s">
        <v>220</v>
      </c>
      <c r="D101" s="806"/>
      <c r="E101" s="806"/>
      <c r="F101" s="806"/>
      <c r="G101" s="806"/>
      <c r="H101" s="806"/>
      <c r="I101" s="806"/>
      <c r="J101" s="806"/>
      <c r="K101" s="806"/>
      <c r="L101" s="806"/>
      <c r="M101" s="806"/>
      <c r="N101" s="806"/>
      <c r="O101" s="806"/>
      <c r="P101" s="806"/>
      <c r="Q101" s="806"/>
      <c r="R101" s="806"/>
      <c r="S101" s="806"/>
      <c r="T101" s="806"/>
    </row>
    <row r="102" spans="1:20">
      <c r="A102" s="804">
        <v>90</v>
      </c>
      <c r="B102" s="696" t="s">
        <v>592</v>
      </c>
      <c r="C102" s="696" t="s">
        <v>220</v>
      </c>
      <c r="D102" s="806"/>
      <c r="E102" s="806"/>
      <c r="F102" s="806"/>
      <c r="G102" s="806"/>
      <c r="H102" s="806"/>
      <c r="I102" s="806"/>
      <c r="J102" s="806"/>
      <c r="K102" s="806"/>
      <c r="L102" s="806"/>
      <c r="M102" s="806"/>
      <c r="N102" s="806"/>
      <c r="O102" s="806"/>
      <c r="P102" s="806"/>
      <c r="Q102" s="806"/>
      <c r="R102" s="806"/>
      <c r="S102" s="806"/>
      <c r="T102" s="806"/>
    </row>
    <row r="103" spans="1:20">
      <c r="A103" s="804">
        <v>91</v>
      </c>
      <c r="B103" s="217" t="s">
        <v>908</v>
      </c>
      <c r="C103" s="696" t="s">
        <v>220</v>
      </c>
      <c r="D103" s="806"/>
      <c r="E103" s="806"/>
      <c r="F103" s="806"/>
      <c r="G103" s="806"/>
      <c r="H103" s="806"/>
      <c r="I103" s="806"/>
      <c r="J103" s="806"/>
      <c r="K103" s="806"/>
      <c r="L103" s="806"/>
      <c r="M103" s="806"/>
      <c r="N103" s="806"/>
      <c r="O103" s="806"/>
      <c r="P103" s="806"/>
      <c r="Q103" s="806"/>
      <c r="R103" s="806"/>
      <c r="S103" s="806"/>
      <c r="T103" s="806"/>
    </row>
    <row r="104" spans="1:20">
      <c r="A104" s="804">
        <v>92</v>
      </c>
      <c r="B104" s="696" t="s">
        <v>308</v>
      </c>
      <c r="C104" s="696" t="s">
        <v>220</v>
      </c>
      <c r="D104" s="806"/>
      <c r="E104" s="806"/>
      <c r="F104" s="806"/>
      <c r="G104" s="806"/>
      <c r="H104" s="806"/>
      <c r="I104" s="806"/>
      <c r="J104" s="806"/>
      <c r="K104" s="806"/>
      <c r="L104" s="806"/>
      <c r="M104" s="806"/>
      <c r="N104" s="806"/>
      <c r="O104" s="806"/>
      <c r="P104" s="806"/>
      <c r="Q104" s="806"/>
      <c r="R104" s="806"/>
      <c r="S104" s="806"/>
      <c r="T104" s="806"/>
    </row>
    <row r="105" spans="1:20">
      <c r="A105" s="804">
        <v>93</v>
      </c>
      <c r="B105" s="696" t="s">
        <v>316</v>
      </c>
      <c r="C105" s="696" t="s">
        <v>220</v>
      </c>
      <c r="D105" s="806"/>
      <c r="E105" s="806"/>
      <c r="F105" s="806"/>
      <c r="G105" s="806"/>
      <c r="H105" s="806"/>
      <c r="I105" s="806"/>
      <c r="J105" s="806"/>
      <c r="K105" s="806"/>
      <c r="L105" s="806"/>
      <c r="M105" s="806"/>
      <c r="N105" s="806"/>
      <c r="O105" s="806"/>
      <c r="P105" s="806"/>
      <c r="Q105" s="806"/>
      <c r="R105" s="806"/>
      <c r="S105" s="806"/>
      <c r="T105" s="806"/>
    </row>
    <row r="106" spans="1:20">
      <c r="A106" s="804">
        <v>94</v>
      </c>
      <c r="B106" s="217" t="s">
        <v>310</v>
      </c>
      <c r="C106" s="696" t="s">
        <v>220</v>
      </c>
      <c r="D106" s="806"/>
      <c r="E106" s="806"/>
      <c r="F106" s="806"/>
      <c r="G106" s="806"/>
      <c r="H106" s="806"/>
      <c r="I106" s="806"/>
      <c r="J106" s="806"/>
      <c r="K106" s="806"/>
      <c r="L106" s="806"/>
      <c r="M106" s="806"/>
      <c r="N106" s="806"/>
      <c r="O106" s="806"/>
      <c r="P106" s="806"/>
      <c r="Q106" s="806"/>
      <c r="R106" s="806"/>
      <c r="S106" s="806"/>
      <c r="T106" s="806"/>
    </row>
    <row r="107" spans="1:20">
      <c r="A107" s="804">
        <v>95</v>
      </c>
      <c r="B107" s="696" t="s">
        <v>311</v>
      </c>
      <c r="C107" s="696" t="s">
        <v>220</v>
      </c>
      <c r="D107" s="806"/>
      <c r="E107" s="806"/>
      <c r="F107" s="806"/>
      <c r="G107" s="806"/>
      <c r="H107" s="806"/>
      <c r="I107" s="806"/>
      <c r="J107" s="806"/>
      <c r="K107" s="806"/>
      <c r="L107" s="806"/>
      <c r="M107" s="806"/>
      <c r="N107" s="806"/>
      <c r="O107" s="806"/>
      <c r="P107" s="806"/>
      <c r="Q107" s="806"/>
      <c r="R107" s="806"/>
      <c r="S107" s="806"/>
      <c r="T107" s="806"/>
    </row>
    <row r="108" spans="1:20">
      <c r="A108" s="804">
        <v>96</v>
      </c>
      <c r="B108" s="696" t="s">
        <v>312</v>
      </c>
      <c r="C108" s="696" t="s">
        <v>220</v>
      </c>
      <c r="D108" s="806"/>
      <c r="E108" s="806"/>
      <c r="F108" s="806"/>
      <c r="G108" s="806"/>
      <c r="H108" s="806"/>
      <c r="I108" s="806"/>
      <c r="J108" s="806"/>
      <c r="K108" s="806"/>
      <c r="L108" s="806"/>
      <c r="M108" s="806"/>
      <c r="N108" s="806"/>
      <c r="O108" s="806"/>
      <c r="P108" s="806"/>
      <c r="Q108" s="806"/>
      <c r="R108" s="806"/>
      <c r="S108" s="806"/>
      <c r="T108" s="806"/>
    </row>
    <row r="109" spans="1:20">
      <c r="A109" s="804">
        <v>97</v>
      </c>
      <c r="B109" s="696" t="s">
        <v>1303</v>
      </c>
      <c r="C109" s="696" t="s">
        <v>220</v>
      </c>
      <c r="D109" s="806"/>
      <c r="E109" s="806"/>
      <c r="F109" s="806"/>
      <c r="G109" s="806"/>
      <c r="H109" s="806"/>
      <c r="I109" s="806"/>
      <c r="J109" s="806"/>
      <c r="K109" s="806"/>
      <c r="L109" s="806"/>
      <c r="M109" s="806"/>
      <c r="N109" s="806"/>
      <c r="O109" s="806"/>
      <c r="P109" s="806"/>
      <c r="Q109" s="806"/>
      <c r="R109" s="806"/>
      <c r="S109" s="806"/>
      <c r="T109" s="806"/>
    </row>
    <row r="110" spans="1:20">
      <c r="A110" s="804">
        <v>98</v>
      </c>
      <c r="B110" s="696" t="s">
        <v>307</v>
      </c>
      <c r="C110" s="696" t="s">
        <v>220</v>
      </c>
      <c r="D110" s="806"/>
      <c r="E110" s="806"/>
      <c r="F110" s="806"/>
      <c r="G110" s="806"/>
      <c r="H110" s="806"/>
      <c r="I110" s="806"/>
      <c r="J110" s="806"/>
      <c r="K110" s="806"/>
      <c r="L110" s="806"/>
      <c r="M110" s="806"/>
      <c r="N110" s="806"/>
      <c r="O110" s="806"/>
      <c r="P110" s="806"/>
      <c r="Q110" s="806"/>
      <c r="R110" s="806"/>
      <c r="S110" s="806"/>
      <c r="T110" s="806"/>
    </row>
    <row r="111" spans="1:20">
      <c r="A111" s="804">
        <v>99</v>
      </c>
      <c r="B111" s="696" t="s">
        <v>313</v>
      </c>
      <c r="C111" s="696" t="s">
        <v>220</v>
      </c>
      <c r="D111" s="806"/>
      <c r="E111" s="806"/>
      <c r="F111" s="806"/>
      <c r="G111" s="806"/>
      <c r="H111" s="806"/>
      <c r="I111" s="806"/>
      <c r="J111" s="806"/>
      <c r="K111" s="806"/>
      <c r="L111" s="806"/>
      <c r="M111" s="806"/>
      <c r="N111" s="806"/>
      <c r="O111" s="806"/>
      <c r="P111" s="806"/>
      <c r="Q111" s="806"/>
      <c r="R111" s="806"/>
      <c r="S111" s="806"/>
      <c r="T111" s="806"/>
    </row>
    <row r="112" spans="1:20">
      <c r="A112" s="804">
        <v>100</v>
      </c>
      <c r="B112" s="696" t="s">
        <v>680</v>
      </c>
      <c r="C112" s="696" t="s">
        <v>220</v>
      </c>
      <c r="D112" s="806"/>
      <c r="E112" s="806"/>
      <c r="F112" s="806"/>
      <c r="G112" s="806"/>
      <c r="H112" s="806"/>
      <c r="I112" s="806"/>
      <c r="J112" s="806"/>
      <c r="K112" s="806"/>
      <c r="L112" s="806"/>
      <c r="M112" s="806"/>
      <c r="N112" s="806"/>
      <c r="O112" s="806"/>
      <c r="P112" s="806"/>
      <c r="Q112" s="806"/>
      <c r="R112" s="806"/>
      <c r="S112" s="806"/>
      <c r="T112" s="806"/>
    </row>
    <row r="113" spans="1:20">
      <c r="A113" s="804">
        <v>101</v>
      </c>
      <c r="B113" s="217" t="s">
        <v>315</v>
      </c>
      <c r="C113" s="696" t="s">
        <v>220</v>
      </c>
      <c r="D113" s="806"/>
      <c r="E113" s="806"/>
      <c r="F113" s="806"/>
      <c r="G113" s="806"/>
      <c r="H113" s="806"/>
      <c r="I113" s="806"/>
      <c r="J113" s="806"/>
      <c r="K113" s="806"/>
      <c r="L113" s="806"/>
      <c r="M113" s="806"/>
      <c r="N113" s="806"/>
      <c r="O113" s="806"/>
      <c r="P113" s="806"/>
      <c r="Q113" s="806"/>
      <c r="R113" s="806"/>
      <c r="S113" s="806"/>
      <c r="T113" s="806"/>
    </row>
    <row r="114" spans="1:20">
      <c r="A114" s="804">
        <v>102</v>
      </c>
      <c r="B114" s="217" t="s">
        <v>309</v>
      </c>
      <c r="C114" s="696" t="s">
        <v>220</v>
      </c>
      <c r="D114" s="806"/>
      <c r="E114" s="806"/>
      <c r="F114" s="806"/>
      <c r="G114" s="806"/>
      <c r="H114" s="806"/>
      <c r="I114" s="806"/>
      <c r="J114" s="806"/>
      <c r="K114" s="806"/>
      <c r="L114" s="806"/>
      <c r="M114" s="806"/>
      <c r="N114" s="806"/>
      <c r="O114" s="806"/>
      <c r="P114" s="806"/>
      <c r="Q114" s="806"/>
      <c r="R114" s="806"/>
      <c r="S114" s="806"/>
      <c r="T114" s="806"/>
    </row>
    <row r="115" spans="1:20">
      <c r="A115" s="804">
        <v>103</v>
      </c>
      <c r="B115" s="217" t="s">
        <v>314</v>
      </c>
      <c r="C115" s="696" t="s">
        <v>220</v>
      </c>
      <c r="D115" s="806"/>
      <c r="E115" s="806"/>
      <c r="F115" s="806"/>
      <c r="G115" s="806"/>
      <c r="H115" s="806"/>
      <c r="I115" s="806"/>
      <c r="J115" s="806"/>
      <c r="K115" s="806"/>
      <c r="L115" s="806"/>
      <c r="M115" s="806"/>
      <c r="N115" s="806"/>
      <c r="O115" s="806"/>
      <c r="P115" s="806"/>
      <c r="Q115" s="806"/>
      <c r="R115" s="806"/>
      <c r="S115" s="806"/>
      <c r="T115" s="806"/>
    </row>
    <row r="116" spans="1:20">
      <c r="A116" s="804">
        <v>104</v>
      </c>
      <c r="B116" s="217" t="s">
        <v>679</v>
      </c>
      <c r="C116" s="696" t="s">
        <v>220</v>
      </c>
      <c r="D116" s="806"/>
      <c r="E116" s="806"/>
      <c r="F116" s="806"/>
      <c r="G116" s="806"/>
      <c r="H116" s="806"/>
      <c r="I116" s="806"/>
      <c r="J116" s="806"/>
      <c r="K116" s="806"/>
      <c r="L116" s="806"/>
      <c r="M116" s="806"/>
      <c r="N116" s="806"/>
      <c r="O116" s="806"/>
      <c r="P116" s="806"/>
      <c r="Q116" s="806"/>
      <c r="R116" s="806"/>
      <c r="S116" s="806"/>
      <c r="T116" s="806"/>
    </row>
    <row r="117" spans="1:20">
      <c r="A117" s="804">
        <v>105</v>
      </c>
      <c r="B117" s="726" t="s">
        <v>318</v>
      </c>
      <c r="C117" s="696" t="s">
        <v>220</v>
      </c>
      <c r="D117" s="806"/>
      <c r="E117" s="806"/>
      <c r="F117" s="806"/>
      <c r="G117" s="806"/>
      <c r="H117" s="806"/>
      <c r="I117" s="806"/>
      <c r="J117" s="806"/>
      <c r="K117" s="806"/>
      <c r="L117" s="806"/>
      <c r="M117" s="806"/>
      <c r="N117" s="806"/>
      <c r="O117" s="806"/>
      <c r="P117" s="806"/>
      <c r="Q117" s="806"/>
      <c r="R117" s="806"/>
      <c r="S117" s="806"/>
      <c r="T117" s="806"/>
    </row>
    <row r="118" spans="1:20">
      <c r="A118" s="804">
        <v>106</v>
      </c>
      <c r="B118" s="726" t="s">
        <v>408</v>
      </c>
      <c r="C118" s="696" t="s">
        <v>220</v>
      </c>
      <c r="D118" s="806"/>
      <c r="E118" s="806"/>
      <c r="F118" s="806"/>
      <c r="G118" s="806"/>
      <c r="H118" s="806"/>
      <c r="I118" s="806"/>
      <c r="J118" s="806"/>
      <c r="K118" s="806"/>
      <c r="L118" s="806"/>
      <c r="M118" s="806"/>
      <c r="N118" s="806"/>
      <c r="O118" s="806"/>
      <c r="P118" s="806"/>
      <c r="Q118" s="806"/>
      <c r="R118" s="806"/>
      <c r="S118" s="806"/>
      <c r="T118" s="806"/>
    </row>
    <row r="119" spans="1:20">
      <c r="A119" s="804">
        <v>107</v>
      </c>
      <c r="B119" s="696" t="s">
        <v>319</v>
      </c>
      <c r="C119" s="696" t="s">
        <v>220</v>
      </c>
      <c r="D119" s="806"/>
      <c r="E119" s="806"/>
      <c r="F119" s="806"/>
      <c r="G119" s="806"/>
      <c r="H119" s="806"/>
      <c r="I119" s="806"/>
      <c r="J119" s="806"/>
      <c r="K119" s="806"/>
      <c r="L119" s="806"/>
      <c r="M119" s="806"/>
      <c r="N119" s="806"/>
      <c r="O119" s="806"/>
      <c r="P119" s="806"/>
      <c r="Q119" s="806"/>
      <c r="R119" s="806"/>
      <c r="S119" s="806"/>
      <c r="T119" s="806"/>
    </row>
    <row r="120" spans="1:20" ht="24">
      <c r="A120" s="804">
        <v>108</v>
      </c>
      <c r="B120" s="696" t="s">
        <v>317</v>
      </c>
      <c r="C120" s="696" t="s">
        <v>220</v>
      </c>
      <c r="D120" s="806"/>
      <c r="E120" s="806"/>
      <c r="F120" s="806"/>
      <c r="G120" s="806"/>
      <c r="H120" s="806"/>
      <c r="I120" s="806"/>
      <c r="J120" s="806"/>
      <c r="K120" s="806"/>
      <c r="L120" s="806"/>
      <c r="M120" s="806"/>
      <c r="N120" s="806"/>
      <c r="O120" s="806"/>
      <c r="P120" s="806"/>
      <c r="Q120" s="806"/>
      <c r="R120" s="806"/>
      <c r="S120" s="807" t="s">
        <v>1957</v>
      </c>
      <c r="T120" s="813" t="s">
        <v>1958</v>
      </c>
    </row>
    <row r="121" spans="1:20">
      <c r="A121" s="804">
        <v>109</v>
      </c>
      <c r="B121" s="696" t="s">
        <v>320</v>
      </c>
      <c r="C121" s="696" t="s">
        <v>220</v>
      </c>
      <c r="D121" s="806"/>
      <c r="E121" s="806"/>
      <c r="F121" s="806"/>
      <c r="G121" s="806"/>
      <c r="H121" s="806"/>
      <c r="I121" s="806"/>
      <c r="J121" s="806"/>
      <c r="K121" s="806"/>
      <c r="L121" s="806"/>
      <c r="M121" s="806"/>
      <c r="N121" s="806"/>
      <c r="O121" s="806"/>
      <c r="P121" s="806"/>
      <c r="Q121" s="806"/>
      <c r="R121" s="806"/>
      <c r="S121" s="806"/>
      <c r="T121" s="806"/>
    </row>
    <row r="122" spans="1:20">
      <c r="A122" s="804">
        <v>110</v>
      </c>
      <c r="B122" s="707" t="s">
        <v>713</v>
      </c>
      <c r="C122" s="696" t="s">
        <v>220</v>
      </c>
      <c r="D122" s="806"/>
      <c r="E122" s="806"/>
      <c r="F122" s="806"/>
      <c r="G122" s="806"/>
      <c r="H122" s="806"/>
      <c r="I122" s="806"/>
      <c r="J122" s="806"/>
      <c r="K122" s="806"/>
      <c r="L122" s="806"/>
      <c r="M122" s="806"/>
      <c r="N122" s="806"/>
      <c r="O122" s="806"/>
      <c r="P122" s="806"/>
      <c r="Q122" s="806"/>
      <c r="R122" s="806"/>
      <c r="S122" s="806"/>
      <c r="T122" s="806"/>
    </row>
    <row r="123" spans="1:20">
      <c r="A123" s="804">
        <v>111</v>
      </c>
      <c r="B123" s="707" t="s">
        <v>1894</v>
      </c>
      <c r="C123" s="696" t="s">
        <v>220</v>
      </c>
      <c r="D123" s="806"/>
      <c r="E123" s="806"/>
      <c r="F123" s="806"/>
      <c r="G123" s="806"/>
      <c r="H123" s="806"/>
      <c r="I123" s="806"/>
      <c r="J123" s="806"/>
      <c r="K123" s="806"/>
      <c r="L123" s="806"/>
      <c r="M123" s="806"/>
      <c r="N123" s="806"/>
      <c r="O123" s="806"/>
      <c r="P123" s="806"/>
      <c r="Q123" s="806"/>
      <c r="R123" s="806"/>
      <c r="S123" s="806"/>
      <c r="T123" s="806"/>
    </row>
    <row r="124" spans="1:20">
      <c r="A124" s="804">
        <v>112</v>
      </c>
      <c r="B124" s="707" t="s">
        <v>1780</v>
      </c>
      <c r="C124" s="696" t="s">
        <v>220</v>
      </c>
      <c r="D124" s="806"/>
      <c r="E124" s="806"/>
      <c r="F124" s="806"/>
      <c r="G124" s="806"/>
      <c r="H124" s="806"/>
      <c r="I124" s="806"/>
      <c r="J124" s="806"/>
      <c r="K124" s="806"/>
      <c r="L124" s="806"/>
      <c r="M124" s="806"/>
      <c r="N124" s="806"/>
      <c r="O124" s="806"/>
      <c r="P124" s="806"/>
      <c r="Q124" s="806"/>
      <c r="R124" s="806"/>
      <c r="S124" s="806"/>
      <c r="T124" s="806"/>
    </row>
    <row r="125" spans="1:20" ht="15.75">
      <c r="A125" s="804">
        <v>113</v>
      </c>
      <c r="B125" s="17" t="s">
        <v>1914</v>
      </c>
      <c r="C125" s="696" t="s">
        <v>220</v>
      </c>
      <c r="D125" s="806"/>
      <c r="E125" s="806"/>
      <c r="F125" s="806"/>
      <c r="G125" s="806"/>
      <c r="H125" s="806"/>
      <c r="I125" s="806"/>
      <c r="J125" s="806"/>
      <c r="K125" s="806"/>
      <c r="L125" s="806"/>
      <c r="M125" s="806"/>
      <c r="N125" s="806"/>
      <c r="O125" s="806"/>
      <c r="P125" s="806"/>
      <c r="Q125" s="806"/>
      <c r="R125" s="806"/>
      <c r="S125" s="806"/>
      <c r="T125" s="806"/>
    </row>
  </sheetData>
  <mergeCells count="19">
    <mergeCell ref="B44:B45"/>
    <mergeCell ref="A44:A45"/>
    <mergeCell ref="B27:B28"/>
    <mergeCell ref="A27:A28"/>
    <mergeCell ref="C5:C6"/>
    <mergeCell ref="B17:B18"/>
    <mergeCell ref="A17:A18"/>
    <mergeCell ref="B20:B21"/>
    <mergeCell ref="A20:A21"/>
    <mergeCell ref="B29:B30"/>
    <mergeCell ref="A29:A30"/>
    <mergeCell ref="B35:B36"/>
    <mergeCell ref="A35:A36"/>
    <mergeCell ref="D5:R5"/>
    <mergeCell ref="A5:A6"/>
    <mergeCell ref="B5:B6"/>
    <mergeCell ref="A1:T1"/>
    <mergeCell ref="A2:T2"/>
    <mergeCell ref="A3:T3"/>
  </mergeCells>
  <printOptions horizontalCentered="1"/>
  <pageMargins left="0.2" right="0.2" top="0.75" bottom="0.25" header="0.3" footer="0.3"/>
  <pageSetup paperSize="25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146"/>
  <sheetViews>
    <sheetView zoomScale="70" zoomScaleNormal="70" workbookViewId="0">
      <pane xSplit="7" ySplit="8" topLeftCell="AU9" activePane="bottomRight" state="frozen"/>
      <selection pane="topRight" activeCell="J1" sqref="J1"/>
      <selection pane="bottomLeft" activeCell="A12" sqref="A12"/>
      <selection pane="bottomRight" activeCell="E93" sqref="E93"/>
    </sheetView>
  </sheetViews>
  <sheetFormatPr defaultRowHeight="15.75"/>
  <cols>
    <col min="1" max="1" width="4.75" style="672" customWidth="1"/>
    <col min="2" max="2" width="6.875" style="672" hidden="1" customWidth="1"/>
    <col min="3" max="3" width="15.875" style="672" customWidth="1"/>
    <col min="4" max="4" width="11.75" style="672" hidden="1" customWidth="1"/>
    <col min="5" max="5" width="18.25" style="672" customWidth="1"/>
    <col min="6" max="6" width="10.125" style="672" hidden="1" customWidth="1"/>
    <col min="7" max="7" width="25.25" style="672" customWidth="1"/>
    <col min="8" max="9" width="5.5" style="672" customWidth="1"/>
    <col min="10" max="10" width="6.25" style="672" customWidth="1"/>
    <col min="11" max="11" width="5.875" style="672" customWidth="1"/>
    <col min="12" max="12" width="4" style="672" hidden="1" customWidth="1"/>
    <col min="13" max="13" width="4.375" style="672" hidden="1" customWidth="1"/>
    <col min="14" max="14" width="11.125" style="672" hidden="1" customWidth="1"/>
    <col min="15" max="16" width="5.125" style="74" hidden="1" customWidth="1"/>
    <col min="17" max="18" width="5.5" style="74" hidden="1" customWidth="1"/>
    <col min="19" max="19" width="17.125" style="74" hidden="1" customWidth="1"/>
    <col min="20" max="20" width="28.75" style="74" customWidth="1"/>
    <col min="21" max="21" width="17" style="74" hidden="1" customWidth="1"/>
    <col min="22" max="22" width="17.25" style="74" hidden="1" customWidth="1"/>
    <col min="23" max="23" width="25.5" style="74" hidden="1" customWidth="1"/>
    <col min="24" max="24" width="11.375" style="74" hidden="1" customWidth="1"/>
    <col min="25" max="27" width="6.5" style="74" hidden="1" customWidth="1"/>
    <col min="28" max="28" width="7.125" style="74" hidden="1" customWidth="1"/>
    <col min="29" max="29" width="6.625" style="74" customWidth="1"/>
    <col min="30" max="30" width="0.875" style="74" hidden="1" customWidth="1"/>
    <col min="31" max="31" width="5.75" style="74" hidden="1" customWidth="1"/>
    <col min="32" max="32" width="5.5" style="74" hidden="1" customWidth="1"/>
    <col min="33" max="33" width="12.5" style="74" hidden="1" customWidth="1"/>
    <col min="34" max="34" width="5.375" style="672" hidden="1" customWidth="1"/>
    <col min="35" max="35" width="5.75" style="672" hidden="1" customWidth="1"/>
    <col min="36" max="36" width="10.625" style="672" hidden="1" customWidth="1"/>
    <col min="37" max="37" width="5" style="672" hidden="1" customWidth="1"/>
    <col min="38" max="38" width="4.875" style="672" hidden="1" customWidth="1"/>
    <col min="39" max="40" width="12.125" style="672" hidden="1" customWidth="1"/>
    <col min="41" max="41" width="11.125" style="672" customWidth="1"/>
    <col min="42" max="42" width="20.75" style="672" hidden="1" customWidth="1"/>
    <col min="43" max="43" width="11.125" style="672" customWidth="1"/>
    <col min="44" max="44" width="23" style="672" hidden="1" customWidth="1"/>
    <col min="45" max="46" width="13.25" style="672" hidden="1" customWidth="1"/>
    <col min="47" max="47" width="10.875" style="672" customWidth="1"/>
    <col min="48" max="48" width="8" style="672" customWidth="1"/>
    <col min="49" max="49" width="12.25" style="735" customWidth="1"/>
    <col min="50" max="50" width="12.25" style="672" customWidth="1"/>
    <col min="51" max="51" width="7.5" style="74" hidden="1" customWidth="1"/>
    <col min="52" max="52" width="10.5" style="74" hidden="1" customWidth="1"/>
    <col min="53" max="54" width="6.125" style="74" hidden="1" customWidth="1"/>
    <col min="55" max="55" width="6.5" style="74" hidden="1" customWidth="1"/>
    <col min="56" max="56" width="5.625" style="74" hidden="1" customWidth="1"/>
    <col min="57" max="57" width="27.75" style="74" customWidth="1"/>
    <col min="58" max="58" width="6.5" style="672" customWidth="1"/>
    <col min="59" max="59" width="5.375" style="672" customWidth="1"/>
    <col min="60" max="60" width="26.125" style="672" customWidth="1"/>
    <col min="61" max="61" width="31" style="672" hidden="1" customWidth="1"/>
    <col min="62" max="62" width="15.125" style="672" hidden="1" customWidth="1"/>
    <col min="63" max="64" width="16.75" style="672" hidden="1" customWidth="1"/>
    <col min="65" max="65" width="24.75" style="671" hidden="1" customWidth="1"/>
    <col min="66" max="66" width="15.25" style="672" customWidth="1"/>
    <col min="67" max="67" width="15" style="672" customWidth="1"/>
    <col min="68" max="68" width="19.125" style="672" customWidth="1"/>
    <col min="69" max="69" width="17.625" style="672" hidden="1" customWidth="1"/>
    <col min="70" max="70" width="17.375" style="672" hidden="1" customWidth="1"/>
    <col min="71" max="71" width="16.375" style="672" hidden="1" customWidth="1"/>
    <col min="72" max="72" width="18" style="672" customWidth="1"/>
    <col min="73" max="73" width="15.625" style="672" hidden="1" customWidth="1"/>
    <col min="74" max="74" width="13.5" style="672" customWidth="1"/>
    <col min="75" max="75" width="12.875" style="672" customWidth="1"/>
    <col min="76" max="76" width="42.625" style="672" customWidth="1"/>
    <col min="77" max="77" width="18.875" style="672" hidden="1" customWidth="1"/>
    <col min="78" max="78" width="21.75" style="672" hidden="1" customWidth="1"/>
    <col min="79" max="79" width="12" style="672" hidden="1" customWidth="1"/>
    <col min="80" max="80" width="12.625" style="672" customWidth="1"/>
    <col min="81" max="81" width="4.625" style="672" customWidth="1"/>
    <col min="82" max="16384" width="9" style="672"/>
  </cols>
  <sheetData>
    <row r="1" spans="1:80" s="736" customFormat="1" ht="24.75" customHeight="1">
      <c r="A1" s="923" t="s">
        <v>1898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  <c r="AP1" s="923"/>
      <c r="AQ1" s="923"/>
      <c r="AR1" s="923"/>
      <c r="AS1" s="923"/>
      <c r="AT1" s="923"/>
      <c r="AU1" s="923"/>
      <c r="AV1" s="923"/>
      <c r="AW1" s="923"/>
      <c r="AX1" s="923"/>
      <c r="AY1" s="923"/>
      <c r="AZ1" s="923"/>
      <c r="BA1" s="923"/>
      <c r="BB1" s="923"/>
      <c r="BC1" s="923"/>
      <c r="BD1" s="923"/>
      <c r="BE1" s="923"/>
      <c r="BF1" s="923"/>
      <c r="BG1" s="923"/>
      <c r="BH1" s="923"/>
      <c r="BI1" s="923"/>
      <c r="BJ1" s="923"/>
      <c r="BK1" s="923"/>
      <c r="BL1" s="923"/>
      <c r="BM1" s="923"/>
      <c r="BN1" s="923"/>
      <c r="BO1" s="923"/>
      <c r="BP1" s="923"/>
      <c r="BQ1" s="923"/>
      <c r="BR1" s="923"/>
      <c r="BS1" s="923"/>
      <c r="BT1" s="923"/>
      <c r="BU1" s="923"/>
      <c r="BV1" s="923"/>
      <c r="BW1" s="923"/>
    </row>
    <row r="2" spans="1:80" s="736" customFormat="1" ht="24.75" customHeight="1">
      <c r="A2" s="923" t="s">
        <v>203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  <c r="W2" s="923"/>
      <c r="X2" s="923"/>
      <c r="Y2" s="923"/>
      <c r="Z2" s="923"/>
      <c r="AA2" s="923"/>
      <c r="AB2" s="923"/>
      <c r="AC2" s="923"/>
      <c r="AD2" s="923"/>
      <c r="AE2" s="923"/>
      <c r="AF2" s="923"/>
      <c r="AG2" s="923"/>
      <c r="AH2" s="923"/>
      <c r="AI2" s="923"/>
      <c r="AJ2" s="923"/>
      <c r="AK2" s="923"/>
      <c r="AL2" s="923"/>
      <c r="AM2" s="923"/>
      <c r="AN2" s="923"/>
      <c r="AO2" s="923"/>
      <c r="AP2" s="923"/>
      <c r="AQ2" s="923"/>
      <c r="AR2" s="923"/>
      <c r="AS2" s="923"/>
      <c r="AT2" s="923"/>
      <c r="AU2" s="923"/>
      <c r="AV2" s="923"/>
      <c r="AW2" s="923"/>
      <c r="AX2" s="923"/>
      <c r="AY2" s="923"/>
      <c r="AZ2" s="923"/>
      <c r="BA2" s="923"/>
      <c r="BB2" s="923"/>
      <c r="BC2" s="923"/>
      <c r="BD2" s="923"/>
      <c r="BE2" s="923"/>
      <c r="BF2" s="923"/>
      <c r="BG2" s="923"/>
      <c r="BH2" s="923"/>
      <c r="BI2" s="923"/>
      <c r="BJ2" s="923"/>
      <c r="BK2" s="923"/>
      <c r="BL2" s="923"/>
      <c r="BM2" s="923"/>
      <c r="BN2" s="923"/>
      <c r="BO2" s="923"/>
      <c r="BP2" s="923"/>
      <c r="BQ2" s="923"/>
      <c r="BR2" s="923"/>
      <c r="BS2" s="923"/>
      <c r="BT2" s="923"/>
      <c r="BU2" s="923"/>
      <c r="BV2" s="923"/>
      <c r="BW2" s="923"/>
    </row>
    <row r="3" spans="1:80" s="736" customFormat="1" ht="24.75" customHeight="1">
      <c r="A3" s="923" t="s">
        <v>1899</v>
      </c>
      <c r="B3" s="923"/>
      <c r="C3" s="923"/>
      <c r="D3" s="923"/>
      <c r="E3" s="923"/>
      <c r="F3" s="923"/>
      <c r="G3" s="923"/>
      <c r="H3" s="923"/>
      <c r="I3" s="923"/>
      <c r="J3" s="923"/>
      <c r="K3" s="923"/>
      <c r="L3" s="923"/>
      <c r="M3" s="923"/>
      <c r="N3" s="923"/>
      <c r="O3" s="923"/>
      <c r="P3" s="923"/>
      <c r="Q3" s="923"/>
      <c r="R3" s="923"/>
      <c r="S3" s="923"/>
      <c r="T3" s="923"/>
      <c r="U3" s="923"/>
      <c r="V3" s="923"/>
      <c r="W3" s="923"/>
      <c r="X3" s="923"/>
      <c r="Y3" s="923"/>
      <c r="Z3" s="923"/>
      <c r="AA3" s="923"/>
      <c r="AB3" s="923"/>
      <c r="AC3" s="923"/>
      <c r="AD3" s="923"/>
      <c r="AE3" s="923"/>
      <c r="AF3" s="923"/>
      <c r="AG3" s="923"/>
      <c r="AH3" s="923"/>
      <c r="AI3" s="923"/>
      <c r="AJ3" s="923"/>
      <c r="AK3" s="923"/>
      <c r="AL3" s="923"/>
      <c r="AM3" s="923"/>
      <c r="AN3" s="923"/>
      <c r="AO3" s="923"/>
      <c r="AP3" s="923"/>
      <c r="AQ3" s="923"/>
      <c r="AR3" s="923"/>
      <c r="AS3" s="923"/>
      <c r="AT3" s="923"/>
      <c r="AU3" s="923"/>
      <c r="AV3" s="923"/>
      <c r="AW3" s="923"/>
      <c r="AX3" s="923"/>
      <c r="AY3" s="923"/>
      <c r="AZ3" s="923"/>
      <c r="BA3" s="923"/>
      <c r="BB3" s="923"/>
      <c r="BC3" s="923"/>
      <c r="BD3" s="923"/>
      <c r="BE3" s="923"/>
      <c r="BF3" s="923"/>
      <c r="BG3" s="923"/>
      <c r="BH3" s="923"/>
      <c r="BI3" s="923"/>
      <c r="BJ3" s="923"/>
      <c r="BK3" s="923"/>
      <c r="BL3" s="923"/>
      <c r="BM3" s="923"/>
      <c r="BN3" s="923"/>
      <c r="BO3" s="923"/>
      <c r="BP3" s="923"/>
      <c r="BQ3" s="923"/>
      <c r="BR3" s="923"/>
      <c r="BS3" s="923"/>
      <c r="BT3" s="923"/>
      <c r="BU3" s="923"/>
      <c r="BV3" s="923"/>
      <c r="BW3" s="923"/>
    </row>
    <row r="4" spans="1:80" ht="15" customHeight="1">
      <c r="A4" s="670"/>
      <c r="B4" s="670"/>
    </row>
    <row r="5" spans="1:80" s="673" customFormat="1" ht="15" customHeight="1">
      <c r="A5" s="921" t="s">
        <v>0</v>
      </c>
      <c r="B5" s="921" t="s">
        <v>721</v>
      </c>
      <c r="C5" s="921" t="s">
        <v>2</v>
      </c>
      <c r="D5" s="674" t="s">
        <v>1</v>
      </c>
      <c r="E5" s="917" t="s">
        <v>1</v>
      </c>
      <c r="F5" s="921" t="s">
        <v>20</v>
      </c>
      <c r="G5" s="921" t="s">
        <v>3</v>
      </c>
      <c r="H5" s="921" t="s">
        <v>61</v>
      </c>
      <c r="I5" s="921"/>
      <c r="J5" s="921" t="s">
        <v>29</v>
      </c>
      <c r="K5" s="921" t="s">
        <v>28</v>
      </c>
      <c r="L5" s="921" t="s">
        <v>858</v>
      </c>
      <c r="M5" s="921"/>
      <c r="N5" s="921" t="s">
        <v>21</v>
      </c>
      <c r="O5" s="921"/>
      <c r="P5" s="921"/>
      <c r="Q5" s="921"/>
      <c r="R5" s="824"/>
      <c r="S5" s="921" t="s">
        <v>1892</v>
      </c>
      <c r="T5" s="921" t="s">
        <v>1897</v>
      </c>
      <c r="U5" s="921" t="s">
        <v>1893</v>
      </c>
      <c r="V5" s="921" t="s">
        <v>1149</v>
      </c>
      <c r="W5" s="921" t="s">
        <v>1150</v>
      </c>
      <c r="X5" s="921" t="s">
        <v>1151</v>
      </c>
      <c r="Y5" s="921" t="s">
        <v>1152</v>
      </c>
      <c r="Z5" s="921" t="s">
        <v>886</v>
      </c>
      <c r="AA5" s="921"/>
      <c r="AB5" s="824"/>
      <c r="AC5" s="921" t="s">
        <v>886</v>
      </c>
      <c r="AD5" s="824"/>
      <c r="AE5" s="921" t="s">
        <v>12</v>
      </c>
      <c r="AF5" s="921"/>
      <c r="AG5" s="921"/>
      <c r="AH5" s="921"/>
      <c r="AI5" s="921"/>
      <c r="AJ5" s="921"/>
      <c r="AK5" s="921"/>
      <c r="AL5" s="921"/>
      <c r="AM5" s="921" t="s">
        <v>1201</v>
      </c>
      <c r="AN5" s="921"/>
      <c r="AO5" s="921" t="s">
        <v>8</v>
      </c>
      <c r="AP5" s="921"/>
      <c r="AQ5" s="921"/>
      <c r="AR5" s="921"/>
      <c r="AS5" s="921"/>
      <c r="AT5" s="824"/>
      <c r="AU5" s="921" t="s">
        <v>18</v>
      </c>
      <c r="AV5" s="921" t="s">
        <v>1979</v>
      </c>
      <c r="AW5" s="921" t="s">
        <v>1984</v>
      </c>
      <c r="AX5" s="921" t="s">
        <v>11</v>
      </c>
      <c r="AY5" s="921" t="s">
        <v>607</v>
      </c>
      <c r="AZ5" s="921"/>
      <c r="BA5" s="921" t="s">
        <v>32</v>
      </c>
      <c r="BB5" s="921"/>
      <c r="BC5" s="921" t="s">
        <v>32</v>
      </c>
      <c r="BD5" s="921"/>
      <c r="BE5" s="921" t="s">
        <v>739</v>
      </c>
      <c r="BF5" s="921" t="s">
        <v>31</v>
      </c>
      <c r="BG5" s="921"/>
      <c r="BH5" s="921"/>
      <c r="BI5" s="921"/>
      <c r="BJ5" s="921" t="s">
        <v>1056</v>
      </c>
      <c r="BK5" s="921"/>
      <c r="BL5" s="921"/>
      <c r="BM5" s="921" t="s">
        <v>1981</v>
      </c>
      <c r="BN5" s="921"/>
      <c r="BO5" s="921"/>
      <c r="BP5" s="921"/>
      <c r="BQ5" s="921"/>
      <c r="BR5" s="921"/>
      <c r="BS5" s="921"/>
      <c r="BT5" s="921" t="s">
        <v>57</v>
      </c>
      <c r="BU5" s="921" t="s">
        <v>23</v>
      </c>
      <c r="BV5" s="921" t="s">
        <v>56</v>
      </c>
      <c r="BW5" s="921" t="s">
        <v>22</v>
      </c>
      <c r="BX5" s="921" t="s">
        <v>16</v>
      </c>
      <c r="BY5" s="921" t="s">
        <v>1083</v>
      </c>
      <c r="BZ5" s="921" t="s">
        <v>1095</v>
      </c>
      <c r="CA5" s="824"/>
      <c r="CB5" s="921" t="s">
        <v>622</v>
      </c>
    </row>
    <row r="6" spans="1:80" s="673" customFormat="1" ht="15" customHeight="1">
      <c r="A6" s="921"/>
      <c r="B6" s="921"/>
      <c r="C6" s="921"/>
      <c r="D6" s="674"/>
      <c r="E6" s="918"/>
      <c r="F6" s="921"/>
      <c r="G6" s="921"/>
      <c r="H6" s="921"/>
      <c r="I6" s="921"/>
      <c r="J6" s="921"/>
      <c r="K6" s="921"/>
      <c r="L6" s="921"/>
      <c r="M6" s="921"/>
      <c r="N6" s="921"/>
      <c r="O6" s="921"/>
      <c r="P6" s="921"/>
      <c r="Q6" s="921"/>
      <c r="R6" s="824"/>
      <c r="S6" s="921"/>
      <c r="T6" s="921"/>
      <c r="U6" s="921"/>
      <c r="V6" s="921"/>
      <c r="W6" s="921"/>
      <c r="X6" s="921"/>
      <c r="Y6" s="921"/>
      <c r="Z6" s="921"/>
      <c r="AA6" s="921"/>
      <c r="AB6" s="824"/>
      <c r="AC6" s="921"/>
      <c r="AD6" s="824"/>
      <c r="AE6" s="921" t="s">
        <v>19</v>
      </c>
      <c r="AF6" s="921"/>
      <c r="AG6" s="921"/>
      <c r="AH6" s="921" t="s">
        <v>1199</v>
      </c>
      <c r="AI6" s="921"/>
      <c r="AJ6" s="921"/>
      <c r="AK6" s="921" t="s">
        <v>33</v>
      </c>
      <c r="AL6" s="921"/>
      <c r="AM6" s="824" t="s">
        <v>1198</v>
      </c>
      <c r="AN6" s="824" t="s">
        <v>1199</v>
      </c>
      <c r="AO6" s="921"/>
      <c r="AP6" s="921"/>
      <c r="AQ6" s="921"/>
      <c r="AR6" s="921"/>
      <c r="AS6" s="921"/>
      <c r="AT6" s="824"/>
      <c r="AU6" s="921"/>
      <c r="AV6" s="921"/>
      <c r="AW6" s="921"/>
      <c r="AX6" s="921"/>
      <c r="AY6" s="921"/>
      <c r="AZ6" s="921"/>
      <c r="BA6" s="921"/>
      <c r="BB6" s="921"/>
      <c r="BC6" s="921"/>
      <c r="BD6" s="921"/>
      <c r="BE6" s="921"/>
      <c r="BF6" s="921"/>
      <c r="BG6" s="921"/>
      <c r="BH6" s="921"/>
      <c r="BI6" s="921"/>
      <c r="BJ6" s="921"/>
      <c r="BK6" s="921"/>
      <c r="BL6" s="921"/>
      <c r="BM6" s="922" t="s">
        <v>719</v>
      </c>
      <c r="BN6" s="921" t="s">
        <v>1008</v>
      </c>
      <c r="BO6" s="921" t="s">
        <v>879</v>
      </c>
      <c r="BP6" s="921" t="s">
        <v>720</v>
      </c>
      <c r="BQ6" s="921" t="s">
        <v>862</v>
      </c>
      <c r="BR6" s="921" t="s">
        <v>1982</v>
      </c>
      <c r="BS6" s="921" t="s">
        <v>734</v>
      </c>
      <c r="BT6" s="921"/>
      <c r="BU6" s="921"/>
      <c r="BV6" s="921"/>
      <c r="BW6" s="921"/>
      <c r="BX6" s="921"/>
      <c r="BY6" s="921"/>
      <c r="BZ6" s="921"/>
      <c r="CA6" s="921" t="s">
        <v>1206</v>
      </c>
      <c r="CB6" s="921"/>
    </row>
    <row r="7" spans="1:80" s="673" customFormat="1" ht="15" customHeight="1">
      <c r="A7" s="921"/>
      <c r="B7" s="921"/>
      <c r="C7" s="921"/>
      <c r="D7" s="824" t="s">
        <v>34</v>
      </c>
      <c r="E7" s="919"/>
      <c r="F7" s="921"/>
      <c r="G7" s="921"/>
      <c r="H7" s="824" t="s">
        <v>38</v>
      </c>
      <c r="I7" s="824" t="s">
        <v>39</v>
      </c>
      <c r="J7" s="921"/>
      <c r="K7" s="921"/>
      <c r="L7" s="674" t="s">
        <v>859</v>
      </c>
      <c r="M7" s="824" t="s">
        <v>861</v>
      </c>
      <c r="N7" s="824" t="s">
        <v>4</v>
      </c>
      <c r="O7" s="824" t="s">
        <v>5</v>
      </c>
      <c r="P7" s="824" t="s">
        <v>6</v>
      </c>
      <c r="Q7" s="824" t="s">
        <v>7</v>
      </c>
      <c r="R7" s="824"/>
      <c r="S7" s="921"/>
      <c r="T7" s="921"/>
      <c r="U7" s="921"/>
      <c r="V7" s="921"/>
      <c r="W7" s="921"/>
      <c r="X7" s="921"/>
      <c r="Y7" s="921"/>
      <c r="Z7" s="824" t="s">
        <v>7</v>
      </c>
      <c r="AA7" s="824" t="s">
        <v>13</v>
      </c>
      <c r="AB7" s="824"/>
      <c r="AC7" s="921"/>
      <c r="AD7" s="824"/>
      <c r="AE7" s="824" t="s">
        <v>7</v>
      </c>
      <c r="AF7" s="824" t="s">
        <v>13</v>
      </c>
      <c r="AG7" s="824" t="s">
        <v>8</v>
      </c>
      <c r="AH7" s="824" t="s">
        <v>7</v>
      </c>
      <c r="AI7" s="824" t="s">
        <v>13</v>
      </c>
      <c r="AJ7" s="824" t="s">
        <v>8</v>
      </c>
      <c r="AK7" s="824" t="s">
        <v>7</v>
      </c>
      <c r="AL7" s="824" t="s">
        <v>13</v>
      </c>
      <c r="AM7" s="824" t="s">
        <v>1202</v>
      </c>
      <c r="AN7" s="824" t="s">
        <v>1200</v>
      </c>
      <c r="AO7" s="824" t="s">
        <v>9</v>
      </c>
      <c r="AP7" s="824" t="s">
        <v>1757</v>
      </c>
      <c r="AQ7" s="824" t="s">
        <v>10</v>
      </c>
      <c r="AR7" s="824" t="s">
        <v>1773</v>
      </c>
      <c r="AS7" s="824" t="s">
        <v>24</v>
      </c>
      <c r="AT7" s="824"/>
      <c r="AU7" s="921"/>
      <c r="AV7" s="921"/>
      <c r="AW7" s="921"/>
      <c r="AX7" s="921"/>
      <c r="AY7" s="824" t="s">
        <v>27</v>
      </c>
      <c r="AZ7" s="824" t="s">
        <v>8</v>
      </c>
      <c r="BA7" s="824" t="s">
        <v>30</v>
      </c>
      <c r="BB7" s="824" t="s">
        <v>7</v>
      </c>
      <c r="BC7" s="824" t="s">
        <v>30</v>
      </c>
      <c r="BD7" s="824" t="s">
        <v>7</v>
      </c>
      <c r="BE7" s="921"/>
      <c r="BF7" s="824" t="s">
        <v>14</v>
      </c>
      <c r="BG7" s="824" t="s">
        <v>7</v>
      </c>
      <c r="BH7" s="824" t="s">
        <v>15</v>
      </c>
      <c r="BI7" s="824" t="s">
        <v>719</v>
      </c>
      <c r="BJ7" s="824" t="s">
        <v>3</v>
      </c>
      <c r="BK7" s="824" t="s">
        <v>1057</v>
      </c>
      <c r="BL7" s="824" t="s">
        <v>1058</v>
      </c>
      <c r="BM7" s="922"/>
      <c r="BN7" s="921"/>
      <c r="BO7" s="921"/>
      <c r="BP7" s="921"/>
      <c r="BQ7" s="921"/>
      <c r="BR7" s="921"/>
      <c r="BS7" s="921"/>
      <c r="BT7" s="921"/>
      <c r="BU7" s="921"/>
      <c r="BV7" s="921"/>
      <c r="BW7" s="921"/>
      <c r="BX7" s="921"/>
      <c r="BY7" s="921"/>
      <c r="BZ7" s="921"/>
      <c r="CA7" s="921"/>
      <c r="CB7" s="921"/>
    </row>
    <row r="8" spans="1:80" s="670" customFormat="1" ht="15" hidden="1" customHeight="1">
      <c r="A8" s="77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  <c r="O8" s="77">
        <v>15</v>
      </c>
      <c r="P8" s="77">
        <v>16</v>
      </c>
      <c r="Q8" s="77">
        <v>17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>
        <v>18</v>
      </c>
      <c r="AD8" s="77">
        <v>26</v>
      </c>
      <c r="AE8" s="77"/>
      <c r="AF8" s="77"/>
      <c r="AG8" s="77"/>
      <c r="AH8" s="77">
        <v>43</v>
      </c>
      <c r="AI8" s="77">
        <v>44</v>
      </c>
      <c r="AJ8" s="77"/>
      <c r="AK8" s="77">
        <v>45</v>
      </c>
      <c r="AL8" s="77">
        <v>46</v>
      </c>
      <c r="AM8" s="77"/>
      <c r="AN8" s="77"/>
      <c r="AO8" s="77">
        <v>27</v>
      </c>
      <c r="AP8" s="77"/>
      <c r="AQ8" s="77">
        <v>28</v>
      </c>
      <c r="AR8" s="77"/>
      <c r="AS8" s="77">
        <v>29</v>
      </c>
      <c r="AT8" s="77"/>
      <c r="AU8" s="77">
        <v>30</v>
      </c>
      <c r="AV8" s="77">
        <v>31</v>
      </c>
      <c r="AW8" s="77">
        <v>32</v>
      </c>
      <c r="AX8" s="77">
        <v>33</v>
      </c>
      <c r="AY8" s="77">
        <v>34</v>
      </c>
      <c r="AZ8" s="77">
        <v>35</v>
      </c>
      <c r="BA8" s="77"/>
      <c r="BB8" s="77"/>
      <c r="BC8" s="77">
        <v>36</v>
      </c>
      <c r="BD8" s="77">
        <v>37</v>
      </c>
      <c r="BE8" s="77">
        <v>38</v>
      </c>
      <c r="BF8" s="77">
        <v>39</v>
      </c>
      <c r="BG8" s="77">
        <v>40</v>
      </c>
      <c r="BH8" s="77">
        <v>41</v>
      </c>
      <c r="BI8" s="77">
        <v>42</v>
      </c>
      <c r="BJ8" s="77"/>
      <c r="BK8" s="77"/>
      <c r="BL8" s="77"/>
      <c r="BM8" s="77">
        <v>55</v>
      </c>
      <c r="BN8" s="77"/>
      <c r="BO8" s="77">
        <v>56</v>
      </c>
      <c r="BP8" s="77">
        <v>57</v>
      </c>
      <c r="BQ8" s="77">
        <v>58</v>
      </c>
      <c r="BR8" s="77">
        <v>59</v>
      </c>
      <c r="BS8" s="77">
        <v>60</v>
      </c>
      <c r="BT8" s="77">
        <v>61</v>
      </c>
      <c r="BU8" s="77">
        <v>62</v>
      </c>
      <c r="BV8" s="77">
        <v>63</v>
      </c>
      <c r="BW8" s="77">
        <v>64</v>
      </c>
      <c r="BX8" s="77">
        <v>65</v>
      </c>
      <c r="BY8" s="77"/>
      <c r="BZ8" s="77"/>
      <c r="CA8" s="77"/>
      <c r="CB8" s="77">
        <v>66</v>
      </c>
    </row>
    <row r="9" spans="1:80" s="670" customFormat="1" ht="15" customHeight="1">
      <c r="A9" s="825">
        <v>1</v>
      </c>
      <c r="B9" s="825"/>
      <c r="C9" s="825">
        <v>2</v>
      </c>
      <c r="D9" s="825"/>
      <c r="E9" s="825">
        <v>3</v>
      </c>
      <c r="F9" s="825"/>
      <c r="G9" s="825">
        <v>4</v>
      </c>
      <c r="H9" s="915">
        <v>5</v>
      </c>
      <c r="I9" s="915"/>
      <c r="J9" s="825">
        <v>6</v>
      </c>
      <c r="K9" s="825">
        <v>7</v>
      </c>
      <c r="L9" s="825"/>
      <c r="M9" s="825"/>
      <c r="N9" s="825"/>
      <c r="O9" s="825"/>
      <c r="P9" s="825"/>
      <c r="Q9" s="825"/>
      <c r="R9" s="825"/>
      <c r="S9" s="825"/>
      <c r="T9" s="825">
        <v>8</v>
      </c>
      <c r="U9" s="825"/>
      <c r="V9" s="825"/>
      <c r="W9" s="825"/>
      <c r="X9" s="825"/>
      <c r="Y9" s="825"/>
      <c r="Z9" s="825"/>
      <c r="AA9" s="825"/>
      <c r="AB9" s="825"/>
      <c r="AC9" s="825">
        <v>9</v>
      </c>
      <c r="AD9" s="825"/>
      <c r="AE9" s="825"/>
      <c r="AF9" s="825"/>
      <c r="AG9" s="825"/>
      <c r="AH9" s="825"/>
      <c r="AI9" s="825"/>
      <c r="AJ9" s="825"/>
      <c r="AK9" s="825"/>
      <c r="AL9" s="825"/>
      <c r="AM9" s="825"/>
      <c r="AN9" s="825"/>
      <c r="AO9" s="825">
        <v>10</v>
      </c>
      <c r="AP9" s="825"/>
      <c r="AQ9" s="825">
        <v>11</v>
      </c>
      <c r="AR9" s="825"/>
      <c r="AS9" s="825"/>
      <c r="AT9" s="825"/>
      <c r="AU9" s="825">
        <v>12</v>
      </c>
      <c r="AV9" s="825">
        <v>13</v>
      </c>
      <c r="AW9" s="825">
        <v>14</v>
      </c>
      <c r="AX9" s="825">
        <v>15</v>
      </c>
      <c r="AY9" s="825"/>
      <c r="AZ9" s="825"/>
      <c r="BA9" s="825"/>
      <c r="BB9" s="825"/>
      <c r="BC9" s="825"/>
      <c r="BD9" s="825"/>
      <c r="BE9" s="825">
        <v>16</v>
      </c>
      <c r="BF9" s="825">
        <v>17</v>
      </c>
      <c r="BG9" s="825">
        <v>18</v>
      </c>
      <c r="BH9" s="825">
        <v>19</v>
      </c>
      <c r="BI9" s="825"/>
      <c r="BJ9" s="825"/>
      <c r="BK9" s="825"/>
      <c r="BL9" s="825"/>
      <c r="BM9" s="825"/>
      <c r="BN9" s="825">
        <v>20</v>
      </c>
      <c r="BO9" s="825">
        <v>21</v>
      </c>
      <c r="BP9" s="825">
        <v>22</v>
      </c>
      <c r="BQ9" s="825">
        <v>23</v>
      </c>
      <c r="BR9" s="825">
        <v>24</v>
      </c>
      <c r="BS9" s="825">
        <v>25</v>
      </c>
      <c r="BT9" s="825">
        <v>23</v>
      </c>
      <c r="BU9" s="825"/>
      <c r="BV9" s="825">
        <v>24</v>
      </c>
      <c r="BW9" s="825">
        <v>25</v>
      </c>
      <c r="BX9" s="825">
        <v>26</v>
      </c>
      <c r="BY9" s="825"/>
      <c r="BZ9" s="825"/>
      <c r="CA9" s="825"/>
      <c r="CB9" s="825">
        <v>27</v>
      </c>
    </row>
    <row r="10" spans="1:80" s="670" customFormat="1" ht="15" customHeight="1">
      <c r="A10" s="916" t="s">
        <v>1978</v>
      </c>
      <c r="B10" s="916"/>
      <c r="C10" s="916"/>
      <c r="D10" s="916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W10" s="916"/>
      <c r="X10" s="916"/>
      <c r="Y10" s="916"/>
      <c r="Z10" s="916"/>
      <c r="AA10" s="916"/>
      <c r="AB10" s="916"/>
      <c r="AC10" s="916"/>
      <c r="AD10" s="916"/>
      <c r="AE10" s="916"/>
      <c r="AF10" s="916"/>
      <c r="AG10" s="916"/>
      <c r="AH10" s="916"/>
      <c r="AI10" s="916"/>
      <c r="AJ10" s="916"/>
      <c r="AK10" s="916"/>
      <c r="AL10" s="916"/>
      <c r="AM10" s="916"/>
      <c r="AN10" s="916"/>
      <c r="AO10" s="916"/>
      <c r="AP10" s="916"/>
      <c r="AQ10" s="916"/>
      <c r="AR10" s="916"/>
      <c r="AS10" s="916"/>
      <c r="AT10" s="916"/>
      <c r="AU10" s="916"/>
      <c r="AV10" s="916"/>
      <c r="AW10" s="916"/>
      <c r="AX10" s="916"/>
      <c r="AY10" s="916"/>
      <c r="AZ10" s="916"/>
      <c r="BA10" s="916"/>
      <c r="BB10" s="916"/>
      <c r="BC10" s="916"/>
      <c r="BD10" s="916"/>
      <c r="BE10" s="916"/>
      <c r="BF10" s="916"/>
      <c r="BG10" s="916"/>
      <c r="BH10" s="916"/>
      <c r="BI10" s="916"/>
      <c r="BJ10" s="916"/>
      <c r="BK10" s="916"/>
      <c r="BL10" s="916"/>
      <c r="BM10" s="916"/>
      <c r="BN10" s="916"/>
      <c r="BO10" s="916"/>
      <c r="BP10" s="916"/>
      <c r="BQ10" s="916"/>
      <c r="BR10" s="916"/>
      <c r="BS10" s="916"/>
      <c r="BT10" s="916"/>
      <c r="BU10" s="916"/>
      <c r="BV10" s="916"/>
      <c r="BW10" s="916"/>
      <c r="BX10" s="916"/>
      <c r="BY10" s="916"/>
      <c r="BZ10" s="916"/>
      <c r="CA10" s="916"/>
      <c r="CB10" s="916"/>
    </row>
    <row r="11" spans="1:80" s="695" customFormat="1" ht="30" customHeight="1">
      <c r="A11" s="678">
        <v>1</v>
      </c>
      <c r="B11" s="678">
        <v>1</v>
      </c>
      <c r="C11" s="679" t="s">
        <v>155</v>
      </c>
      <c r="D11" s="682" t="s">
        <v>623</v>
      </c>
      <c r="E11" s="728" t="s">
        <v>130</v>
      </c>
      <c r="F11" s="677" t="s">
        <v>372</v>
      </c>
      <c r="G11" s="217" t="s">
        <v>899</v>
      </c>
      <c r="H11" s="678" t="s">
        <v>38</v>
      </c>
      <c r="I11" s="678"/>
      <c r="J11" s="678" t="s">
        <v>604</v>
      </c>
      <c r="K11" s="678" t="s">
        <v>10</v>
      </c>
      <c r="L11" s="678">
        <v>1</v>
      </c>
      <c r="M11" s="678"/>
      <c r="N11" s="217" t="s">
        <v>100</v>
      </c>
      <c r="O11" s="675" t="s">
        <v>111</v>
      </c>
      <c r="P11" s="675" t="s">
        <v>419</v>
      </c>
      <c r="Q11" s="675">
        <v>1955</v>
      </c>
      <c r="R11" s="678" t="s">
        <v>1648</v>
      </c>
      <c r="S11" s="675" t="s">
        <v>1636</v>
      </c>
      <c r="T11" s="679" t="str">
        <f>N11 &amp;R11&amp;O11 &amp;S11&amp;Q11</f>
        <v>Lumajang, 12 JUNI 1955</v>
      </c>
      <c r="U11" s="680">
        <v>20252</v>
      </c>
      <c r="V11" s="680">
        <v>31472</v>
      </c>
      <c r="W11" s="681">
        <f t="shared" ref="W11:W46" ca="1" si="0">TODAY()</f>
        <v>41786</v>
      </c>
      <c r="X11" s="682">
        <f ca="1">W11-U11</f>
        <v>21534</v>
      </c>
      <c r="Y11" s="682">
        <f ca="1">W11-V11</f>
        <v>10314</v>
      </c>
      <c r="Z11" s="676">
        <f ca="1">INT(X11/365)</f>
        <v>58</v>
      </c>
      <c r="AA11" s="676">
        <f ca="1">ROUND(((X11-(Z11*365))/30),0)</f>
        <v>12</v>
      </c>
      <c r="AB11" s="826">
        <f ca="1">DATEDIF(U11,W11,"Y")</f>
        <v>58</v>
      </c>
      <c r="AC11" s="676">
        <f ca="1">Z11</f>
        <v>58</v>
      </c>
      <c r="AD11" s="683">
        <v>1</v>
      </c>
      <c r="AE11" s="683">
        <v>11</v>
      </c>
      <c r="AF11" s="676" t="s">
        <v>415</v>
      </c>
      <c r="AG11" s="676" t="s">
        <v>1667</v>
      </c>
      <c r="AH11" s="678">
        <v>26</v>
      </c>
      <c r="AI11" s="684" t="s">
        <v>424</v>
      </c>
      <c r="AJ11" s="684" t="s">
        <v>1666</v>
      </c>
      <c r="AK11" s="678">
        <f ca="1">INT(Y11/365)</f>
        <v>28</v>
      </c>
      <c r="AL11" s="675">
        <f ca="1">ROUND(((Y11-(AK11*365))/30),0)</f>
        <v>3</v>
      </c>
      <c r="AM11" s="681" t="s">
        <v>456</v>
      </c>
      <c r="AN11" s="675" t="s">
        <v>1135</v>
      </c>
      <c r="AO11" s="685" t="s">
        <v>434</v>
      </c>
      <c r="AP11" s="686" t="s">
        <v>1758</v>
      </c>
      <c r="AQ11" s="699" t="s">
        <v>444</v>
      </c>
      <c r="AR11" s="687" t="s">
        <v>1759</v>
      </c>
      <c r="AS11" s="685" t="s">
        <v>574</v>
      </c>
      <c r="AT11" s="685"/>
      <c r="AU11" s="688" t="s">
        <v>121</v>
      </c>
      <c r="AV11" s="689" t="s">
        <v>125</v>
      </c>
      <c r="AW11" s="681" t="s">
        <v>456</v>
      </c>
      <c r="AX11" s="217" t="s">
        <v>606</v>
      </c>
      <c r="AY11" s="690">
        <v>403.94400000000002</v>
      </c>
      <c r="AZ11" s="685" t="s">
        <v>462</v>
      </c>
      <c r="BA11" s="678">
        <v>678</v>
      </c>
      <c r="BB11" s="678">
        <v>2011</v>
      </c>
      <c r="BC11" s="678"/>
      <c r="BD11" s="678">
        <v>2012</v>
      </c>
      <c r="BE11" s="217" t="s">
        <v>741</v>
      </c>
      <c r="BF11" s="678" t="s">
        <v>596</v>
      </c>
      <c r="BG11" s="678">
        <v>2008</v>
      </c>
      <c r="BH11" s="217" t="s">
        <v>735</v>
      </c>
      <c r="BI11" s="691" t="s">
        <v>738</v>
      </c>
      <c r="BJ11" s="675"/>
      <c r="BK11" s="675"/>
      <c r="BL11" s="675"/>
      <c r="BM11" s="219" t="s">
        <v>1007</v>
      </c>
      <c r="BN11" s="219" t="s">
        <v>1009</v>
      </c>
      <c r="BO11" s="678" t="s">
        <v>950</v>
      </c>
      <c r="BP11" s="692" t="s">
        <v>938</v>
      </c>
      <c r="BQ11" s="675" t="s">
        <v>868</v>
      </c>
      <c r="BR11" s="675" t="s">
        <v>920</v>
      </c>
      <c r="BS11" s="679" t="s">
        <v>957</v>
      </c>
      <c r="BT11" s="678" t="s">
        <v>177</v>
      </c>
      <c r="BU11" s="693">
        <v>3200900</v>
      </c>
      <c r="BV11" s="217" t="s">
        <v>80</v>
      </c>
      <c r="BW11" s="694">
        <v>6</v>
      </c>
      <c r="BX11" s="217" t="s">
        <v>578</v>
      </c>
      <c r="BY11" s="687" t="s">
        <v>1084</v>
      </c>
      <c r="BZ11" s="217" t="s">
        <v>1210</v>
      </c>
      <c r="CA11" s="687" t="s">
        <v>1084</v>
      </c>
      <c r="CB11" s="219" t="s">
        <v>470</v>
      </c>
    </row>
    <row r="12" spans="1:80" s="695" customFormat="1" ht="30" customHeight="1">
      <c r="A12" s="678">
        <v>2</v>
      </c>
      <c r="B12" s="678">
        <v>2</v>
      </c>
      <c r="C12" s="679" t="s">
        <v>156</v>
      </c>
      <c r="D12" s="682" t="s">
        <v>624</v>
      </c>
      <c r="E12" s="728" t="s">
        <v>131</v>
      </c>
      <c r="F12" s="677" t="s">
        <v>373</v>
      </c>
      <c r="G12" s="696" t="s">
        <v>1117</v>
      </c>
      <c r="H12" s="678" t="s">
        <v>38</v>
      </c>
      <c r="I12" s="678"/>
      <c r="J12" s="678" t="s">
        <v>604</v>
      </c>
      <c r="K12" s="678" t="s">
        <v>10</v>
      </c>
      <c r="L12" s="678">
        <v>1</v>
      </c>
      <c r="M12" s="678"/>
      <c r="N12" s="217" t="s">
        <v>101</v>
      </c>
      <c r="O12" s="675" t="s">
        <v>112</v>
      </c>
      <c r="P12" s="675" t="s">
        <v>425</v>
      </c>
      <c r="Q12" s="675">
        <v>1962</v>
      </c>
      <c r="R12" s="678" t="s">
        <v>1648</v>
      </c>
      <c r="S12" s="675" t="s">
        <v>1642</v>
      </c>
      <c r="T12" s="679" t="str">
        <f t="shared" ref="T12:T69" si="1">N12 &amp;R12&amp;O12 &amp;S12&amp;Q12</f>
        <v>Madiun, 22 DESEMBER 1962</v>
      </c>
      <c r="U12" s="680">
        <v>23002</v>
      </c>
      <c r="V12" s="680">
        <v>31837</v>
      </c>
      <c r="W12" s="681">
        <f t="shared" ca="1" si="0"/>
        <v>41786</v>
      </c>
      <c r="X12" s="682">
        <f t="shared" ref="X12:X46" ca="1" si="2">W12-U12</f>
        <v>18784</v>
      </c>
      <c r="Y12" s="682">
        <f t="shared" ref="Y12:Y46" ca="1" si="3">W12-V12</f>
        <v>9949</v>
      </c>
      <c r="Z12" s="676">
        <f t="shared" ref="Z12:Z46" ca="1" si="4">INT(X12/365)</f>
        <v>51</v>
      </c>
      <c r="AA12" s="676">
        <f t="shared" ref="AA12:AA46" ca="1" si="5">ROUND(((X12-(Z12*365))/30),0)</f>
        <v>6</v>
      </c>
      <c r="AB12" s="826">
        <f t="shared" ref="AB12:AB46" ca="1" si="6">DATEDIF(U12,W12,"Y")</f>
        <v>51</v>
      </c>
      <c r="AC12" s="676">
        <f t="shared" ref="AC12:AC46" ca="1" si="7">Z12</f>
        <v>51</v>
      </c>
      <c r="AD12" s="676"/>
      <c r="AE12" s="676">
        <v>11</v>
      </c>
      <c r="AF12" s="676" t="s">
        <v>415</v>
      </c>
      <c r="AG12" s="676" t="s">
        <v>1668</v>
      </c>
      <c r="AH12" s="678">
        <v>26</v>
      </c>
      <c r="AI12" s="684" t="s">
        <v>424</v>
      </c>
      <c r="AJ12" s="684"/>
      <c r="AK12" s="678">
        <f t="shared" ref="AK12:AK46" ca="1" si="8">INT(Y12/365)</f>
        <v>27</v>
      </c>
      <c r="AL12" s="675">
        <f t="shared" ref="AL12:AL46" ca="1" si="9">ROUND(((Y12-(AK12*365))/30),0)</f>
        <v>3</v>
      </c>
      <c r="AM12" s="681" t="s">
        <v>457</v>
      </c>
      <c r="AN12" s="675" t="s">
        <v>1135</v>
      </c>
      <c r="AO12" s="675" t="s">
        <v>435</v>
      </c>
      <c r="AP12" s="219" t="s">
        <v>1760</v>
      </c>
      <c r="AQ12" s="699" t="s">
        <v>571</v>
      </c>
      <c r="AR12" s="827" t="s">
        <v>1761</v>
      </c>
      <c r="AS12" s="685" t="s">
        <v>581</v>
      </c>
      <c r="AT12" s="697" t="s">
        <v>1791</v>
      </c>
      <c r="AU12" s="688" t="s">
        <v>121</v>
      </c>
      <c r="AV12" s="689" t="s">
        <v>125</v>
      </c>
      <c r="AW12" s="681" t="s">
        <v>457</v>
      </c>
      <c r="AX12" s="217" t="s">
        <v>129</v>
      </c>
      <c r="AY12" s="690">
        <v>416.89100000000002</v>
      </c>
      <c r="AZ12" s="685" t="s">
        <v>463</v>
      </c>
      <c r="BA12" s="678">
        <v>596</v>
      </c>
      <c r="BB12" s="678">
        <v>2011</v>
      </c>
      <c r="BC12" s="705">
        <v>596</v>
      </c>
      <c r="BD12" s="678">
        <v>2012</v>
      </c>
      <c r="BE12" s="217" t="s">
        <v>740</v>
      </c>
      <c r="BF12" s="678" t="s">
        <v>597</v>
      </c>
      <c r="BG12" s="678">
        <v>1986</v>
      </c>
      <c r="BH12" s="688" t="s">
        <v>611</v>
      </c>
      <c r="BI12" s="688" t="s">
        <v>1000</v>
      </c>
      <c r="BJ12" s="675"/>
      <c r="BK12" s="675"/>
      <c r="BL12" s="675"/>
      <c r="BM12" s="219" t="s">
        <v>1010</v>
      </c>
      <c r="BN12" s="219" t="s">
        <v>1011</v>
      </c>
      <c r="BO12" s="678" t="s">
        <v>951</v>
      </c>
      <c r="BP12" s="692" t="s">
        <v>939</v>
      </c>
      <c r="BQ12" s="675" t="s">
        <v>867</v>
      </c>
      <c r="BR12" s="675" t="s">
        <v>921</v>
      </c>
      <c r="BS12" s="679" t="s">
        <v>964</v>
      </c>
      <c r="BT12" s="678" t="s">
        <v>178</v>
      </c>
      <c r="BU12" s="693">
        <v>3571100</v>
      </c>
      <c r="BV12" s="712" t="s">
        <v>347</v>
      </c>
      <c r="BW12" s="694">
        <v>25</v>
      </c>
      <c r="BX12" s="217" t="s">
        <v>644</v>
      </c>
      <c r="BY12" s="687" t="s">
        <v>1085</v>
      </c>
      <c r="BZ12" s="217" t="s">
        <v>1212</v>
      </c>
      <c r="CA12" s="687" t="s">
        <v>1085</v>
      </c>
      <c r="CB12" s="679" t="s">
        <v>968</v>
      </c>
    </row>
    <row r="13" spans="1:80" s="695" customFormat="1" ht="30" customHeight="1">
      <c r="A13" s="678">
        <v>3</v>
      </c>
      <c r="B13" s="678">
        <v>3</v>
      </c>
      <c r="C13" s="729" t="s">
        <v>1720</v>
      </c>
      <c r="D13" s="730"/>
      <c r="E13" s="728" t="s">
        <v>1714</v>
      </c>
      <c r="F13" s="683"/>
      <c r="G13" s="217" t="s">
        <v>1713</v>
      </c>
      <c r="H13" s="678"/>
      <c r="I13" s="678" t="s">
        <v>39</v>
      </c>
      <c r="J13" s="678" t="s">
        <v>604</v>
      </c>
      <c r="K13" s="678" t="s">
        <v>10</v>
      </c>
      <c r="L13" s="678">
        <v>1</v>
      </c>
      <c r="M13" s="678"/>
      <c r="N13" s="217" t="s">
        <v>100</v>
      </c>
      <c r="O13" s="678">
        <v>28</v>
      </c>
      <c r="P13" s="681" t="s">
        <v>421</v>
      </c>
      <c r="Q13" s="678">
        <v>1960</v>
      </c>
      <c r="R13" s="678" t="s">
        <v>1648</v>
      </c>
      <c r="S13" s="698" t="s">
        <v>1754</v>
      </c>
      <c r="T13" s="679" t="str">
        <f>N13 &amp;R13&amp;O13 &amp;S13&amp;Q13</f>
        <v>Lumajang, 28 AGUSTUS 1960</v>
      </c>
      <c r="U13" s="680">
        <v>22156</v>
      </c>
      <c r="V13" s="680">
        <v>31472</v>
      </c>
      <c r="W13" s="681">
        <f t="shared" ca="1" si="0"/>
        <v>41786</v>
      </c>
      <c r="X13" s="682">
        <f ca="1">W13-U13</f>
        <v>19630</v>
      </c>
      <c r="Y13" s="682">
        <f ca="1">W13-V13</f>
        <v>10314</v>
      </c>
      <c r="Z13" s="676">
        <f ca="1">INT(X13/365)</f>
        <v>53</v>
      </c>
      <c r="AA13" s="676">
        <f ca="1">ROUND(((X13-(Z13*365))/30),0)</f>
        <v>10</v>
      </c>
      <c r="AB13" s="826">
        <f ca="1">DATEDIF(U13,W13,"Y")</f>
        <v>53</v>
      </c>
      <c r="AC13" s="676">
        <f ca="1">Z13</f>
        <v>53</v>
      </c>
      <c r="AD13" s="683"/>
      <c r="AE13" s="676">
        <v>14</v>
      </c>
      <c r="AF13" s="676" t="s">
        <v>423</v>
      </c>
      <c r="AG13" s="676" t="s">
        <v>1895</v>
      </c>
      <c r="AH13" s="675">
        <v>28</v>
      </c>
      <c r="AI13" s="675" t="s">
        <v>424</v>
      </c>
      <c r="AJ13" s="699" t="s">
        <v>1860</v>
      </c>
      <c r="AK13" s="678">
        <f ca="1">INT(Y13/365)</f>
        <v>28</v>
      </c>
      <c r="AL13" s="675">
        <f ca="1">ROUND(((Y13-(AK13*365))/30),0)</f>
        <v>3</v>
      </c>
      <c r="AM13" s="675"/>
      <c r="AN13" s="675"/>
      <c r="AO13" s="685" t="s">
        <v>434</v>
      </c>
      <c r="AP13" s="697" t="s">
        <v>1859</v>
      </c>
      <c r="AQ13" s="681" t="s">
        <v>444</v>
      </c>
      <c r="AR13" s="698" t="s">
        <v>1858</v>
      </c>
      <c r="AS13" s="685" t="s">
        <v>1827</v>
      </c>
      <c r="AT13" s="697" t="s">
        <v>1828</v>
      </c>
      <c r="AU13" s="688" t="s">
        <v>121</v>
      </c>
      <c r="AV13" s="689" t="s">
        <v>125</v>
      </c>
      <c r="AW13" s="681" t="s">
        <v>1980</v>
      </c>
      <c r="AX13" s="217" t="s">
        <v>129</v>
      </c>
      <c r="AY13" s="690"/>
      <c r="AZ13" s="685"/>
      <c r="BA13" s="678"/>
      <c r="BB13" s="678"/>
      <c r="BC13" s="705"/>
      <c r="BD13" s="678"/>
      <c r="BE13" s="217" t="s">
        <v>743</v>
      </c>
      <c r="BF13" s="678" t="s">
        <v>597</v>
      </c>
      <c r="BG13" s="678">
        <v>1984</v>
      </c>
      <c r="BH13" s="688" t="s">
        <v>1731</v>
      </c>
      <c r="BI13" s="688" t="s">
        <v>1875</v>
      </c>
      <c r="BJ13" s="678"/>
      <c r="BK13" s="678"/>
      <c r="BL13" s="675"/>
      <c r="BM13" s="679" t="s">
        <v>1815</v>
      </c>
      <c r="BN13" s="219" t="s">
        <v>1009</v>
      </c>
      <c r="BO13" s="678" t="s">
        <v>880</v>
      </c>
      <c r="BP13" s="706" t="s">
        <v>1813</v>
      </c>
      <c r="BQ13" s="675" t="s">
        <v>1861</v>
      </c>
      <c r="BR13" s="679" t="s">
        <v>1806</v>
      </c>
      <c r="BS13" s="701" t="s">
        <v>1797</v>
      </c>
      <c r="BT13" s="678" t="s">
        <v>1799</v>
      </c>
      <c r="BU13" s="693">
        <v>3983300</v>
      </c>
      <c r="BV13" s="217" t="s">
        <v>351</v>
      </c>
      <c r="BW13" s="678">
        <v>24</v>
      </c>
      <c r="BX13" s="217" t="s">
        <v>1730</v>
      </c>
      <c r="BY13" s="217"/>
      <c r="BZ13" s="702" t="s">
        <v>1820</v>
      </c>
      <c r="CA13" s="217"/>
      <c r="CB13" s="679" t="s">
        <v>1752</v>
      </c>
    </row>
    <row r="14" spans="1:80" s="695" customFormat="1" ht="30" customHeight="1">
      <c r="A14" s="678">
        <v>4</v>
      </c>
      <c r="B14" s="678">
        <v>4</v>
      </c>
      <c r="C14" s="729" t="s">
        <v>1704</v>
      </c>
      <c r="D14" s="730"/>
      <c r="E14" s="731" t="s">
        <v>1703</v>
      </c>
      <c r="F14" s="683"/>
      <c r="G14" s="217" t="s">
        <v>1702</v>
      </c>
      <c r="H14" s="678"/>
      <c r="I14" s="678" t="s">
        <v>39</v>
      </c>
      <c r="J14" s="678" t="s">
        <v>604</v>
      </c>
      <c r="K14" s="678" t="s">
        <v>10</v>
      </c>
      <c r="L14" s="678">
        <v>1</v>
      </c>
      <c r="M14" s="678"/>
      <c r="N14" s="217" t="s">
        <v>105</v>
      </c>
      <c r="O14" s="678">
        <v>28</v>
      </c>
      <c r="P14" s="681" t="s">
        <v>290</v>
      </c>
      <c r="Q14" s="678">
        <v>1962</v>
      </c>
      <c r="R14" s="678" t="s">
        <v>1648</v>
      </c>
      <c r="S14" s="698" t="s">
        <v>1755</v>
      </c>
      <c r="T14" s="679" t="str">
        <f t="shared" si="1"/>
        <v>Blitar, 28 NOVEMBER1962</v>
      </c>
      <c r="U14" s="680">
        <v>22978</v>
      </c>
      <c r="V14" s="680">
        <v>30286</v>
      </c>
      <c r="W14" s="681">
        <f t="shared" ca="1" si="0"/>
        <v>41786</v>
      </c>
      <c r="X14" s="682">
        <f t="shared" ca="1" si="2"/>
        <v>18808</v>
      </c>
      <c r="Y14" s="682">
        <f t="shared" ca="1" si="3"/>
        <v>11500</v>
      </c>
      <c r="Z14" s="676">
        <f t="shared" ca="1" si="4"/>
        <v>51</v>
      </c>
      <c r="AA14" s="676">
        <f t="shared" ca="1" si="5"/>
        <v>6</v>
      </c>
      <c r="AB14" s="826">
        <f t="shared" ca="1" si="6"/>
        <v>51</v>
      </c>
      <c r="AC14" s="676">
        <f t="shared" ca="1" si="7"/>
        <v>51</v>
      </c>
      <c r="AD14" s="683"/>
      <c r="AE14" s="676">
        <v>18</v>
      </c>
      <c r="AF14" s="676" t="s">
        <v>416</v>
      </c>
      <c r="AG14" s="676" t="s">
        <v>1834</v>
      </c>
      <c r="AH14" s="675">
        <v>26</v>
      </c>
      <c r="AI14" s="675" t="s">
        <v>424</v>
      </c>
      <c r="AJ14" s="699" t="s">
        <v>1691</v>
      </c>
      <c r="AK14" s="678">
        <f t="shared" ca="1" si="8"/>
        <v>31</v>
      </c>
      <c r="AL14" s="675">
        <f t="shared" ca="1" si="9"/>
        <v>6</v>
      </c>
      <c r="AM14" s="675"/>
      <c r="AN14" s="675"/>
      <c r="AO14" s="685" t="s">
        <v>1836</v>
      </c>
      <c r="AP14" s="697" t="s">
        <v>1837</v>
      </c>
      <c r="AQ14" s="681" t="s">
        <v>1838</v>
      </c>
      <c r="AR14" s="698" t="s">
        <v>1839</v>
      </c>
      <c r="AS14" s="685" t="s">
        <v>1827</v>
      </c>
      <c r="AT14" s="697" t="s">
        <v>1828</v>
      </c>
      <c r="AU14" s="688" t="s">
        <v>121</v>
      </c>
      <c r="AV14" s="689" t="s">
        <v>125</v>
      </c>
      <c r="AW14" s="681" t="s">
        <v>439</v>
      </c>
      <c r="AX14" s="217" t="s">
        <v>129</v>
      </c>
      <c r="AY14" s="690"/>
      <c r="AZ14" s="685"/>
      <c r="BA14" s="678"/>
      <c r="BB14" s="678"/>
      <c r="BC14" s="705"/>
      <c r="BD14" s="678"/>
      <c r="BE14" s="217" t="s">
        <v>1829</v>
      </c>
      <c r="BF14" s="678" t="s">
        <v>597</v>
      </c>
      <c r="BG14" s="678">
        <v>2000</v>
      </c>
      <c r="BH14" s="688" t="s">
        <v>1722</v>
      </c>
      <c r="BI14" s="688" t="s">
        <v>1723</v>
      </c>
      <c r="BJ14" s="678"/>
      <c r="BK14" s="678"/>
      <c r="BL14" s="675"/>
      <c r="BM14" s="703" t="s">
        <v>1817</v>
      </c>
      <c r="BN14" s="219" t="s">
        <v>1009</v>
      </c>
      <c r="BO14" s="678" t="s">
        <v>880</v>
      </c>
      <c r="BP14" s="706" t="s">
        <v>1813</v>
      </c>
      <c r="BQ14" s="675" t="s">
        <v>1835</v>
      </c>
      <c r="BR14" s="704" t="s">
        <v>1810</v>
      </c>
      <c r="BS14" s="701" t="s">
        <v>1795</v>
      </c>
      <c r="BT14" s="705" t="s">
        <v>1802</v>
      </c>
      <c r="BU14" s="693">
        <v>3861600</v>
      </c>
      <c r="BV14" s="217" t="s">
        <v>351</v>
      </c>
      <c r="BW14" s="678">
        <v>24</v>
      </c>
      <c r="BX14" s="217" t="s">
        <v>1724</v>
      </c>
      <c r="BY14" s="217"/>
      <c r="BZ14" s="702" t="s">
        <v>1824</v>
      </c>
      <c r="CA14" s="217"/>
      <c r="CB14" s="679" t="s">
        <v>1747</v>
      </c>
    </row>
    <row r="15" spans="1:80" s="695" customFormat="1" ht="30" customHeight="1">
      <c r="A15" s="678">
        <v>5</v>
      </c>
      <c r="B15" s="678">
        <v>5</v>
      </c>
      <c r="C15" s="729" t="s">
        <v>1688</v>
      </c>
      <c r="D15" s="730" t="s">
        <v>1687</v>
      </c>
      <c r="E15" s="728" t="s">
        <v>1683</v>
      </c>
      <c r="F15" s="683" t="s">
        <v>1684</v>
      </c>
      <c r="G15" s="217" t="s">
        <v>1685</v>
      </c>
      <c r="H15" s="678"/>
      <c r="I15" s="678" t="s">
        <v>39</v>
      </c>
      <c r="J15" s="678" t="s">
        <v>604</v>
      </c>
      <c r="K15" s="678" t="s">
        <v>10</v>
      </c>
      <c r="L15" s="678">
        <v>1</v>
      </c>
      <c r="M15" s="678"/>
      <c r="N15" s="217" t="s">
        <v>1686</v>
      </c>
      <c r="O15" s="678">
        <v>13</v>
      </c>
      <c r="P15" s="681" t="s">
        <v>290</v>
      </c>
      <c r="Q15" s="678">
        <v>1962</v>
      </c>
      <c r="R15" s="678" t="s">
        <v>1648</v>
      </c>
      <c r="S15" s="698" t="s">
        <v>1755</v>
      </c>
      <c r="T15" s="679" t="str">
        <f t="shared" si="1"/>
        <v>Solo, 13 NOVEMBER1962</v>
      </c>
      <c r="U15" s="680">
        <v>22963</v>
      </c>
      <c r="V15" s="680">
        <v>35034</v>
      </c>
      <c r="W15" s="681">
        <f t="shared" ca="1" si="0"/>
        <v>41786</v>
      </c>
      <c r="X15" s="682">
        <f t="shared" ca="1" si="2"/>
        <v>18823</v>
      </c>
      <c r="Y15" s="682">
        <f t="shared" ca="1" si="3"/>
        <v>6752</v>
      </c>
      <c r="Z15" s="676">
        <f t="shared" ca="1" si="4"/>
        <v>51</v>
      </c>
      <c r="AA15" s="676">
        <f t="shared" ca="1" si="5"/>
        <v>7</v>
      </c>
      <c r="AB15" s="826">
        <f t="shared" ca="1" si="6"/>
        <v>51</v>
      </c>
      <c r="AC15" s="676">
        <f t="shared" ca="1" si="7"/>
        <v>51</v>
      </c>
      <c r="AD15" s="683"/>
      <c r="AE15" s="676">
        <v>12</v>
      </c>
      <c r="AF15" s="676" t="s">
        <v>416</v>
      </c>
      <c r="AG15" s="676" t="s">
        <v>1662</v>
      </c>
      <c r="AH15" s="675">
        <v>18</v>
      </c>
      <c r="AI15" s="675" t="s">
        <v>424</v>
      </c>
      <c r="AJ15" s="675" t="s">
        <v>1691</v>
      </c>
      <c r="AK15" s="678">
        <f t="shared" ca="1" si="8"/>
        <v>18</v>
      </c>
      <c r="AL15" s="675">
        <f t="shared" ca="1" si="9"/>
        <v>6</v>
      </c>
      <c r="AM15" s="675"/>
      <c r="AN15" s="675"/>
      <c r="AO15" s="685" t="s">
        <v>1693</v>
      </c>
      <c r="AP15" s="697" t="s">
        <v>1841</v>
      </c>
      <c r="AQ15" s="681" t="s">
        <v>1694</v>
      </c>
      <c r="AR15" s="698" t="s">
        <v>1842</v>
      </c>
      <c r="AS15" s="685" t="s">
        <v>1692</v>
      </c>
      <c r="AT15" s="697" t="s">
        <v>1828</v>
      </c>
      <c r="AU15" s="688" t="s">
        <v>121</v>
      </c>
      <c r="AV15" s="689" t="s">
        <v>125</v>
      </c>
      <c r="AW15" s="681" t="s">
        <v>447</v>
      </c>
      <c r="AX15" s="217" t="s">
        <v>129</v>
      </c>
      <c r="AY15" s="690"/>
      <c r="AZ15" s="685"/>
      <c r="BA15" s="678"/>
      <c r="BB15" s="678"/>
      <c r="BC15" s="705"/>
      <c r="BD15" s="678"/>
      <c r="BE15" s="217" t="s">
        <v>1695</v>
      </c>
      <c r="BF15" s="678" t="s">
        <v>597</v>
      </c>
      <c r="BG15" s="678">
        <v>1986</v>
      </c>
      <c r="BH15" s="688" t="s">
        <v>618</v>
      </c>
      <c r="BI15" s="688" t="s">
        <v>1696</v>
      </c>
      <c r="BJ15" s="678"/>
      <c r="BK15" s="678"/>
      <c r="BL15" s="675"/>
      <c r="BM15" s="679" t="s">
        <v>1815</v>
      </c>
      <c r="BN15" s="219" t="s">
        <v>1009</v>
      </c>
      <c r="BO15" s="678" t="s">
        <v>880</v>
      </c>
      <c r="BP15" s="692" t="s">
        <v>944</v>
      </c>
      <c r="BQ15" s="675" t="s">
        <v>1840</v>
      </c>
      <c r="BR15" s="679" t="s">
        <v>1808</v>
      </c>
      <c r="BS15" s="701" t="s">
        <v>1796</v>
      </c>
      <c r="BT15" s="678" t="s">
        <v>1689</v>
      </c>
      <c r="BU15" s="693">
        <v>3411200</v>
      </c>
      <c r="BV15" s="217" t="s">
        <v>81</v>
      </c>
      <c r="BW15" s="678">
        <v>27</v>
      </c>
      <c r="BX15" s="217" t="s">
        <v>1690</v>
      </c>
      <c r="BY15" s="217"/>
      <c r="BZ15" s="706" t="s">
        <v>1822</v>
      </c>
      <c r="CA15" s="217"/>
      <c r="CB15" s="679" t="s">
        <v>1746</v>
      </c>
    </row>
    <row r="16" spans="1:80" s="695" customFormat="1" ht="30" customHeight="1">
      <c r="A16" s="678">
        <v>6</v>
      </c>
      <c r="B16" s="678">
        <v>7</v>
      </c>
      <c r="C16" s="679" t="s">
        <v>157</v>
      </c>
      <c r="D16" s="682" t="s">
        <v>625</v>
      </c>
      <c r="E16" s="728" t="s">
        <v>132</v>
      </c>
      <c r="F16" s="677" t="s">
        <v>374</v>
      </c>
      <c r="G16" s="696" t="s">
        <v>1003</v>
      </c>
      <c r="H16" s="678" t="s">
        <v>38</v>
      </c>
      <c r="I16" s="678"/>
      <c r="J16" s="678" t="s">
        <v>604</v>
      </c>
      <c r="K16" s="678" t="s">
        <v>10</v>
      </c>
      <c r="L16" s="678">
        <v>1</v>
      </c>
      <c r="M16" s="678"/>
      <c r="N16" s="217" t="s">
        <v>102</v>
      </c>
      <c r="O16" s="675" t="s">
        <v>291</v>
      </c>
      <c r="P16" s="675" t="s">
        <v>417</v>
      </c>
      <c r="Q16" s="675">
        <v>1966</v>
      </c>
      <c r="R16" s="678" t="s">
        <v>1648</v>
      </c>
      <c r="S16" s="675" t="s">
        <v>1645</v>
      </c>
      <c r="T16" s="679" t="str">
        <f t="shared" si="1"/>
        <v>Surabaya, 05 MARET 1966</v>
      </c>
      <c r="U16" s="680">
        <v>24171</v>
      </c>
      <c r="V16" s="680">
        <v>35490</v>
      </c>
      <c r="W16" s="681">
        <f t="shared" ca="1" si="0"/>
        <v>41786</v>
      </c>
      <c r="X16" s="682">
        <f t="shared" ca="1" si="2"/>
        <v>17615</v>
      </c>
      <c r="Y16" s="682">
        <f t="shared" ca="1" si="3"/>
        <v>6296</v>
      </c>
      <c r="Z16" s="676">
        <f t="shared" ca="1" si="4"/>
        <v>48</v>
      </c>
      <c r="AA16" s="676">
        <f t="shared" ca="1" si="5"/>
        <v>3</v>
      </c>
      <c r="AB16" s="826">
        <f t="shared" ca="1" si="6"/>
        <v>48</v>
      </c>
      <c r="AC16" s="676">
        <f t="shared" ca="1" si="7"/>
        <v>48</v>
      </c>
      <c r="AD16" s="676"/>
      <c r="AE16" s="676">
        <v>11</v>
      </c>
      <c r="AF16" s="676" t="s">
        <v>415</v>
      </c>
      <c r="AG16" s="676" t="s">
        <v>1896</v>
      </c>
      <c r="AH16" s="678">
        <v>16</v>
      </c>
      <c r="AI16" s="684" t="s">
        <v>424</v>
      </c>
      <c r="AJ16" s="684" t="s">
        <v>1660</v>
      </c>
      <c r="AK16" s="678">
        <f t="shared" ca="1" si="8"/>
        <v>17</v>
      </c>
      <c r="AL16" s="675">
        <f t="shared" ca="1" si="9"/>
        <v>3</v>
      </c>
      <c r="AM16" s="681" t="s">
        <v>460</v>
      </c>
      <c r="AN16" s="675" t="s">
        <v>1135</v>
      </c>
      <c r="AO16" s="828" t="s">
        <v>436</v>
      </c>
      <c r="AP16" s="219" t="s">
        <v>1786</v>
      </c>
      <c r="AQ16" s="828" t="s">
        <v>572</v>
      </c>
      <c r="AR16" s="829" t="s">
        <v>1762</v>
      </c>
      <c r="AS16" s="685" t="s">
        <v>580</v>
      </c>
      <c r="AT16" s="697" t="s">
        <v>1787</v>
      </c>
      <c r="AU16" s="688" t="s">
        <v>121</v>
      </c>
      <c r="AV16" s="689" t="s">
        <v>125</v>
      </c>
      <c r="AW16" s="681" t="s">
        <v>460</v>
      </c>
      <c r="AX16" s="217" t="s">
        <v>129</v>
      </c>
      <c r="AY16" s="690">
        <v>435.84399999999999</v>
      </c>
      <c r="AZ16" s="685" t="s">
        <v>464</v>
      </c>
      <c r="BA16" s="678">
        <v>590</v>
      </c>
      <c r="BB16" s="678">
        <v>2011</v>
      </c>
      <c r="BC16" s="705">
        <v>589</v>
      </c>
      <c r="BD16" s="678">
        <v>2012</v>
      </c>
      <c r="BE16" s="217" t="s">
        <v>744</v>
      </c>
      <c r="BF16" s="678" t="s">
        <v>596</v>
      </c>
      <c r="BG16" s="678">
        <v>2010</v>
      </c>
      <c r="BH16" s="688" t="s">
        <v>736</v>
      </c>
      <c r="BI16" s="688" t="s">
        <v>1001</v>
      </c>
      <c r="BJ16" s="675"/>
      <c r="BK16" s="675"/>
      <c r="BL16" s="675"/>
      <c r="BM16" s="219" t="s">
        <v>1012</v>
      </c>
      <c r="BN16" s="219" t="s">
        <v>1009</v>
      </c>
      <c r="BO16" s="678" t="s">
        <v>880</v>
      </c>
      <c r="BP16" s="692" t="s">
        <v>938</v>
      </c>
      <c r="BQ16" s="675" t="s">
        <v>869</v>
      </c>
      <c r="BR16" s="675" t="s">
        <v>922</v>
      </c>
      <c r="BS16" s="679" t="s">
        <v>953</v>
      </c>
      <c r="BT16" s="678" t="s">
        <v>179</v>
      </c>
      <c r="BU16" s="693">
        <v>3082600</v>
      </c>
      <c r="BV16" s="217" t="s">
        <v>80</v>
      </c>
      <c r="BW16" s="694">
        <v>24</v>
      </c>
      <c r="BX16" s="217" t="s">
        <v>645</v>
      </c>
      <c r="BY16" s="687" t="s">
        <v>1086</v>
      </c>
      <c r="BZ16" s="217" t="s">
        <v>1166</v>
      </c>
      <c r="CA16" s="217"/>
      <c r="CB16" s="679" t="s">
        <v>969</v>
      </c>
    </row>
    <row r="17" spans="1:80" s="695" customFormat="1" ht="30" customHeight="1">
      <c r="A17" s="678">
        <v>7</v>
      </c>
      <c r="B17" s="678">
        <v>6</v>
      </c>
      <c r="C17" s="729" t="s">
        <v>1708</v>
      </c>
      <c r="D17" s="730"/>
      <c r="E17" s="728" t="s">
        <v>1715</v>
      </c>
      <c r="F17" s="683"/>
      <c r="G17" s="217" t="s">
        <v>1707</v>
      </c>
      <c r="H17" s="678"/>
      <c r="I17" s="678" t="s">
        <v>39</v>
      </c>
      <c r="J17" s="678" t="s">
        <v>604</v>
      </c>
      <c r="K17" s="678" t="s">
        <v>10</v>
      </c>
      <c r="L17" s="678">
        <v>1</v>
      </c>
      <c r="M17" s="678"/>
      <c r="N17" s="217" t="s">
        <v>102</v>
      </c>
      <c r="O17" s="678">
        <v>22</v>
      </c>
      <c r="P17" s="681" t="s">
        <v>425</v>
      </c>
      <c r="Q17" s="678">
        <v>1965</v>
      </c>
      <c r="R17" s="678" t="s">
        <v>1648</v>
      </c>
      <c r="S17" s="698" t="s">
        <v>1741</v>
      </c>
      <c r="T17" s="679" t="str">
        <f>N17 &amp;R17&amp;O17 &amp;S17&amp;Q17</f>
        <v>Surabaya, 22 DESEMBER 1965</v>
      </c>
      <c r="U17" s="680">
        <v>24098</v>
      </c>
      <c r="V17" s="680">
        <v>32568</v>
      </c>
      <c r="W17" s="681">
        <f t="shared" ca="1" si="0"/>
        <v>41786</v>
      </c>
      <c r="X17" s="682">
        <f ca="1">W17-U17</f>
        <v>17688</v>
      </c>
      <c r="Y17" s="682">
        <f ca="1">W17-V17</f>
        <v>9218</v>
      </c>
      <c r="Z17" s="676">
        <f ca="1">INT(X17/365)</f>
        <v>48</v>
      </c>
      <c r="AA17" s="676">
        <f ca="1">ROUND(((X17-(Z17*365))/30),0)</f>
        <v>6</v>
      </c>
      <c r="AB17" s="826">
        <f ca="1">DATEDIF(U17,W17,"Y")</f>
        <v>48</v>
      </c>
      <c r="AC17" s="676">
        <f ca="1">Z17</f>
        <v>48</v>
      </c>
      <c r="AD17" s="683"/>
      <c r="AE17" s="676">
        <v>14</v>
      </c>
      <c r="AF17" s="676" t="s">
        <v>415</v>
      </c>
      <c r="AG17" s="676" t="s">
        <v>1848</v>
      </c>
      <c r="AH17" s="675">
        <v>18</v>
      </c>
      <c r="AI17" s="675" t="s">
        <v>424</v>
      </c>
      <c r="AJ17" s="699" t="s">
        <v>1666</v>
      </c>
      <c r="AK17" s="678">
        <f ca="1">INT(Y17/365)</f>
        <v>25</v>
      </c>
      <c r="AL17" s="675">
        <f ca="1">ROUND(((Y17-(AK17*365))/30),0)</f>
        <v>3</v>
      </c>
      <c r="AM17" s="675"/>
      <c r="AN17" s="675"/>
      <c r="AO17" s="685" t="s">
        <v>1852</v>
      </c>
      <c r="AP17" s="697" t="s">
        <v>1851</v>
      </c>
      <c r="AQ17" s="681" t="s">
        <v>1853</v>
      </c>
      <c r="AR17" s="698" t="s">
        <v>1854</v>
      </c>
      <c r="AS17" s="685" t="s">
        <v>1827</v>
      </c>
      <c r="AT17" s="697" t="s">
        <v>1828</v>
      </c>
      <c r="AU17" s="688" t="s">
        <v>121</v>
      </c>
      <c r="AV17" s="689" t="s">
        <v>125</v>
      </c>
      <c r="AW17" s="681" t="s">
        <v>460</v>
      </c>
      <c r="AX17" s="217" t="s">
        <v>129</v>
      </c>
      <c r="AY17" s="690"/>
      <c r="AZ17" s="685"/>
      <c r="BA17" s="678"/>
      <c r="BB17" s="678"/>
      <c r="BC17" s="705"/>
      <c r="BD17" s="678"/>
      <c r="BE17" s="217" t="s">
        <v>1857</v>
      </c>
      <c r="BF17" s="678" t="s">
        <v>597</v>
      </c>
      <c r="BG17" s="678">
        <v>2000</v>
      </c>
      <c r="BH17" s="688" t="s">
        <v>730</v>
      </c>
      <c r="BI17" s="688" t="s">
        <v>1856</v>
      </c>
      <c r="BJ17" s="678"/>
      <c r="BK17" s="678"/>
      <c r="BL17" s="675"/>
      <c r="BM17" s="703" t="s">
        <v>1817</v>
      </c>
      <c r="BN17" s="219" t="s">
        <v>1009</v>
      </c>
      <c r="BO17" s="678" t="s">
        <v>880</v>
      </c>
      <c r="BP17" s="706" t="s">
        <v>77</v>
      </c>
      <c r="BQ17" s="675" t="s">
        <v>1855</v>
      </c>
      <c r="BR17" s="704" t="s">
        <v>1809</v>
      </c>
      <c r="BS17" s="701" t="s">
        <v>1794</v>
      </c>
      <c r="BT17" s="705" t="s">
        <v>1801</v>
      </c>
      <c r="BU17" s="693">
        <v>2870000</v>
      </c>
      <c r="BV17" s="217" t="s">
        <v>77</v>
      </c>
      <c r="BW17" s="678">
        <v>24</v>
      </c>
      <c r="BX17" s="217" t="s">
        <v>1728</v>
      </c>
      <c r="BY17" s="217"/>
      <c r="BZ17" s="702" t="s">
        <v>1823</v>
      </c>
      <c r="CA17" s="217"/>
      <c r="CB17" s="687" t="s">
        <v>1751</v>
      </c>
    </row>
    <row r="18" spans="1:80" s="695" customFormat="1" ht="30" customHeight="1">
      <c r="A18" s="678">
        <v>8</v>
      </c>
      <c r="B18" s="678">
        <v>8</v>
      </c>
      <c r="C18" s="729" t="s">
        <v>1721</v>
      </c>
      <c r="D18" s="730"/>
      <c r="E18" s="731" t="s">
        <v>1716</v>
      </c>
      <c r="F18" s="683"/>
      <c r="G18" s="217" t="s">
        <v>1712</v>
      </c>
      <c r="H18" s="678"/>
      <c r="I18" s="678" t="s">
        <v>39</v>
      </c>
      <c r="J18" s="678" t="s">
        <v>604</v>
      </c>
      <c r="K18" s="678" t="s">
        <v>10</v>
      </c>
      <c r="L18" s="678">
        <v>1</v>
      </c>
      <c r="M18" s="678"/>
      <c r="N18" s="217" t="s">
        <v>1734</v>
      </c>
      <c r="O18" s="678">
        <v>25</v>
      </c>
      <c r="P18" s="681" t="s">
        <v>425</v>
      </c>
      <c r="Q18" s="678">
        <v>1971</v>
      </c>
      <c r="R18" s="678" t="s">
        <v>1648</v>
      </c>
      <c r="S18" s="698" t="s">
        <v>1741</v>
      </c>
      <c r="T18" s="679" t="str">
        <f t="shared" si="1"/>
        <v>Luamjang, 25 DESEMBER 1971</v>
      </c>
      <c r="U18" s="680">
        <v>26292</v>
      </c>
      <c r="V18" s="680">
        <v>35827</v>
      </c>
      <c r="W18" s="681">
        <f t="shared" ca="1" si="0"/>
        <v>41786</v>
      </c>
      <c r="X18" s="682">
        <f t="shared" ca="1" si="2"/>
        <v>15494</v>
      </c>
      <c r="Y18" s="682">
        <f t="shared" ca="1" si="3"/>
        <v>5959</v>
      </c>
      <c r="Z18" s="676">
        <f t="shared" ca="1" si="4"/>
        <v>42</v>
      </c>
      <c r="AA18" s="676">
        <f t="shared" ca="1" si="5"/>
        <v>5</v>
      </c>
      <c r="AB18" s="826">
        <f t="shared" ca="1" si="6"/>
        <v>42</v>
      </c>
      <c r="AC18" s="676">
        <f t="shared" ca="1" si="7"/>
        <v>42</v>
      </c>
      <c r="AD18" s="683"/>
      <c r="AE18" s="676">
        <v>11</v>
      </c>
      <c r="AF18" s="676" t="s">
        <v>421</v>
      </c>
      <c r="AG18" s="676" t="s">
        <v>1848</v>
      </c>
      <c r="AH18" s="675">
        <v>16</v>
      </c>
      <c r="AI18" s="675" t="s">
        <v>424</v>
      </c>
      <c r="AJ18" s="699" t="s">
        <v>1849</v>
      </c>
      <c r="AK18" s="678">
        <f t="shared" ca="1" si="8"/>
        <v>16</v>
      </c>
      <c r="AL18" s="675">
        <f t="shared" ca="1" si="9"/>
        <v>4</v>
      </c>
      <c r="AM18" s="675"/>
      <c r="AN18" s="675"/>
      <c r="AO18" s="685" t="s">
        <v>1843</v>
      </c>
      <c r="AP18" s="697" t="s">
        <v>1844</v>
      </c>
      <c r="AQ18" s="681" t="s">
        <v>1845</v>
      </c>
      <c r="AR18" s="698" t="s">
        <v>1846</v>
      </c>
      <c r="AS18" s="685" t="s">
        <v>1827</v>
      </c>
      <c r="AT18" s="697" t="s">
        <v>1828</v>
      </c>
      <c r="AU18" s="688" t="s">
        <v>121</v>
      </c>
      <c r="AV18" s="689" t="s">
        <v>125</v>
      </c>
      <c r="AW18" s="681" t="s">
        <v>1847</v>
      </c>
      <c r="AX18" s="217" t="s">
        <v>129</v>
      </c>
      <c r="AY18" s="690"/>
      <c r="AZ18" s="685"/>
      <c r="BA18" s="678"/>
      <c r="BB18" s="678"/>
      <c r="BC18" s="705"/>
      <c r="BD18" s="678"/>
      <c r="BE18" s="217" t="s">
        <v>743</v>
      </c>
      <c r="BF18" s="678" t="s">
        <v>597</v>
      </c>
      <c r="BG18" s="678">
        <v>1996</v>
      </c>
      <c r="BH18" s="688" t="s">
        <v>612</v>
      </c>
      <c r="BI18" s="688" t="s">
        <v>1850</v>
      </c>
      <c r="BJ18" s="678"/>
      <c r="BK18" s="678"/>
      <c r="BL18" s="675"/>
      <c r="BM18" s="679"/>
      <c r="BN18" s="219" t="s">
        <v>1009</v>
      </c>
      <c r="BO18" s="678" t="s">
        <v>1985</v>
      </c>
      <c r="BP18" s="706" t="s">
        <v>942</v>
      </c>
      <c r="BQ18" s="830" t="s">
        <v>1862</v>
      </c>
      <c r="BR18" s="708" t="s">
        <v>1805</v>
      </c>
      <c r="BS18" s="679" t="s">
        <v>1792</v>
      </c>
      <c r="BT18" s="709" t="s">
        <v>1798</v>
      </c>
      <c r="BU18" s="693">
        <v>3307000</v>
      </c>
      <c r="BV18" s="217" t="s">
        <v>73</v>
      </c>
      <c r="BW18" s="678">
        <v>24</v>
      </c>
      <c r="BX18" s="217" t="s">
        <v>1729</v>
      </c>
      <c r="BY18" s="217"/>
      <c r="BZ18" s="702" t="s">
        <v>1819</v>
      </c>
      <c r="CA18" s="217"/>
      <c r="CB18" s="679" t="s">
        <v>1750</v>
      </c>
    </row>
    <row r="19" spans="1:80" s="695" customFormat="1" ht="30" customHeight="1">
      <c r="A19" s="678">
        <v>9</v>
      </c>
      <c r="B19" s="678">
        <v>9</v>
      </c>
      <c r="C19" s="729" t="s">
        <v>1709</v>
      </c>
      <c r="D19" s="682" t="s">
        <v>1877</v>
      </c>
      <c r="E19" s="731" t="s">
        <v>1718</v>
      </c>
      <c r="F19" s="683"/>
      <c r="G19" s="217" t="s">
        <v>1732</v>
      </c>
      <c r="H19" s="678" t="s">
        <v>38</v>
      </c>
      <c r="I19" s="678"/>
      <c r="J19" s="678" t="s">
        <v>604</v>
      </c>
      <c r="K19" s="678" t="s">
        <v>10</v>
      </c>
      <c r="L19" s="678">
        <v>1</v>
      </c>
      <c r="M19" s="678"/>
      <c r="N19" s="217" t="s">
        <v>100</v>
      </c>
      <c r="O19" s="675" t="s">
        <v>287</v>
      </c>
      <c r="P19" s="681" t="s">
        <v>419</v>
      </c>
      <c r="Q19" s="678">
        <v>1963</v>
      </c>
      <c r="R19" s="678" t="s">
        <v>1648</v>
      </c>
      <c r="S19" s="698" t="s">
        <v>1735</v>
      </c>
      <c r="T19" s="679" t="str">
        <f t="shared" si="1"/>
        <v>Lumajang, 25 JUNI 1963</v>
      </c>
      <c r="U19" s="680">
        <v>23187</v>
      </c>
      <c r="V19" s="680">
        <v>31472</v>
      </c>
      <c r="W19" s="681">
        <f t="shared" ca="1" si="0"/>
        <v>41786</v>
      </c>
      <c r="X19" s="682">
        <f t="shared" ca="1" si="2"/>
        <v>18599</v>
      </c>
      <c r="Y19" s="682">
        <f t="shared" ca="1" si="3"/>
        <v>10314</v>
      </c>
      <c r="Z19" s="676">
        <f t="shared" ca="1" si="4"/>
        <v>50</v>
      </c>
      <c r="AA19" s="676">
        <f t="shared" ca="1" si="5"/>
        <v>12</v>
      </c>
      <c r="AB19" s="826">
        <f t="shared" ca="1" si="6"/>
        <v>50</v>
      </c>
      <c r="AC19" s="676">
        <f t="shared" ca="1" si="7"/>
        <v>50</v>
      </c>
      <c r="AD19" s="683"/>
      <c r="AE19" s="676">
        <v>19</v>
      </c>
      <c r="AF19" s="676" t="s">
        <v>415</v>
      </c>
      <c r="AG19" s="676" t="s">
        <v>1663</v>
      </c>
      <c r="AH19" s="675">
        <v>22</v>
      </c>
      <c r="AI19" s="675" t="s">
        <v>424</v>
      </c>
      <c r="AJ19" s="699" t="s">
        <v>1660</v>
      </c>
      <c r="AK19" s="678">
        <f t="shared" ca="1" si="8"/>
        <v>28</v>
      </c>
      <c r="AL19" s="675">
        <f t="shared" ca="1" si="9"/>
        <v>3</v>
      </c>
      <c r="AM19" s="675"/>
      <c r="AN19" s="675"/>
      <c r="AO19" s="685" t="s">
        <v>1878</v>
      </c>
      <c r="AP19" s="697" t="s">
        <v>1879</v>
      </c>
      <c r="AQ19" s="681" t="s">
        <v>1983</v>
      </c>
      <c r="AR19" s="681"/>
      <c r="AS19" s="685" t="s">
        <v>1827</v>
      </c>
      <c r="AT19" s="697" t="s">
        <v>1828</v>
      </c>
      <c r="AU19" s="688" t="s">
        <v>121</v>
      </c>
      <c r="AV19" s="689" t="s">
        <v>125</v>
      </c>
      <c r="AW19" s="676" t="s">
        <v>458</v>
      </c>
      <c r="AX19" s="217" t="s">
        <v>129</v>
      </c>
      <c r="AY19" s="690"/>
      <c r="AZ19" s="685"/>
      <c r="BA19" s="678"/>
      <c r="BB19" s="678"/>
      <c r="BC19" s="705"/>
      <c r="BD19" s="678"/>
      <c r="BE19" s="217" t="s">
        <v>741</v>
      </c>
      <c r="BF19" s="678" t="s">
        <v>596</v>
      </c>
      <c r="BG19" s="678">
        <v>2012</v>
      </c>
      <c r="BH19" s="688" t="s">
        <v>1722</v>
      </c>
      <c r="BI19" s="688" t="s">
        <v>1876</v>
      </c>
      <c r="BJ19" s="678"/>
      <c r="BK19" s="678"/>
      <c r="BL19" s="675"/>
      <c r="BM19" s="703" t="s">
        <v>1818</v>
      </c>
      <c r="BN19" s="219" t="s">
        <v>1009</v>
      </c>
      <c r="BO19" s="678" t="s">
        <v>881</v>
      </c>
      <c r="BP19" s="706" t="s">
        <v>1813</v>
      </c>
      <c r="BQ19" s="831" t="s">
        <v>1865</v>
      </c>
      <c r="BR19" s="704" t="s">
        <v>1812</v>
      </c>
      <c r="BS19" s="679" t="s">
        <v>1891</v>
      </c>
      <c r="BT19" s="705" t="s">
        <v>1804</v>
      </c>
      <c r="BU19" s="693">
        <v>3367100</v>
      </c>
      <c r="BV19" s="217" t="s">
        <v>351</v>
      </c>
      <c r="BW19" s="678">
        <v>24</v>
      </c>
      <c r="BX19" s="217" t="s">
        <v>1727</v>
      </c>
      <c r="BY19" s="217"/>
      <c r="BZ19" s="706" t="s">
        <v>1826</v>
      </c>
      <c r="CA19" s="217"/>
      <c r="CB19" s="679" t="s">
        <v>1749</v>
      </c>
    </row>
    <row r="20" spans="1:80" s="695" customFormat="1" ht="30" customHeight="1">
      <c r="A20" s="678">
        <v>10</v>
      </c>
      <c r="B20" s="678">
        <v>10</v>
      </c>
      <c r="C20" s="679" t="s">
        <v>158</v>
      </c>
      <c r="D20" s="682" t="s">
        <v>625</v>
      </c>
      <c r="E20" s="728" t="s">
        <v>133</v>
      </c>
      <c r="F20" s="677" t="s">
        <v>375</v>
      </c>
      <c r="G20" s="696" t="s">
        <v>900</v>
      </c>
      <c r="H20" s="678"/>
      <c r="I20" s="689" t="s">
        <v>39</v>
      </c>
      <c r="J20" s="678" t="s">
        <v>604</v>
      </c>
      <c r="K20" s="678" t="s">
        <v>10</v>
      </c>
      <c r="L20" s="678">
        <v>1</v>
      </c>
      <c r="M20" s="678"/>
      <c r="N20" s="217" t="s">
        <v>100</v>
      </c>
      <c r="O20" s="675" t="s">
        <v>113</v>
      </c>
      <c r="P20" s="675" t="s">
        <v>422</v>
      </c>
      <c r="Q20" s="675">
        <v>1968</v>
      </c>
      <c r="R20" s="678" t="s">
        <v>1648</v>
      </c>
      <c r="S20" s="675" t="s">
        <v>1639</v>
      </c>
      <c r="T20" s="679" t="str">
        <f t="shared" si="1"/>
        <v>Lumajang, 10 SEPTEMBER 1968</v>
      </c>
      <c r="U20" s="680">
        <v>25091</v>
      </c>
      <c r="V20" s="680">
        <v>36861</v>
      </c>
      <c r="W20" s="681">
        <f t="shared" ca="1" si="0"/>
        <v>41786</v>
      </c>
      <c r="X20" s="682">
        <f t="shared" ca="1" si="2"/>
        <v>16695</v>
      </c>
      <c r="Y20" s="682">
        <f t="shared" ca="1" si="3"/>
        <v>4925</v>
      </c>
      <c r="Z20" s="676">
        <f t="shared" ca="1" si="4"/>
        <v>45</v>
      </c>
      <c r="AA20" s="676">
        <f t="shared" ca="1" si="5"/>
        <v>9</v>
      </c>
      <c r="AB20" s="826">
        <f t="shared" ca="1" si="6"/>
        <v>45</v>
      </c>
      <c r="AC20" s="676">
        <f t="shared" ca="1" si="7"/>
        <v>45</v>
      </c>
      <c r="AD20" s="676"/>
      <c r="AE20" s="676">
        <v>10</v>
      </c>
      <c r="AF20" s="676" t="s">
        <v>416</v>
      </c>
      <c r="AG20" s="676" t="s">
        <v>1670</v>
      </c>
      <c r="AH20" s="678">
        <v>12</v>
      </c>
      <c r="AI20" s="675" t="s">
        <v>424</v>
      </c>
      <c r="AJ20" s="675" t="s">
        <v>1669</v>
      </c>
      <c r="AK20" s="678">
        <f t="shared" ca="1" si="8"/>
        <v>13</v>
      </c>
      <c r="AL20" s="675">
        <f t="shared" ca="1" si="9"/>
        <v>6</v>
      </c>
      <c r="AM20" s="681" t="s">
        <v>461</v>
      </c>
      <c r="AN20" s="675" t="s">
        <v>1204</v>
      </c>
      <c r="AO20" s="685" t="s">
        <v>437</v>
      </c>
      <c r="AP20" s="710" t="s">
        <v>1763</v>
      </c>
      <c r="AQ20" s="714" t="s">
        <v>446</v>
      </c>
      <c r="AR20" s="832" t="s">
        <v>1764</v>
      </c>
      <c r="AS20" s="685" t="s">
        <v>579</v>
      </c>
      <c r="AT20" s="697" t="s">
        <v>1790</v>
      </c>
      <c r="AU20" s="688" t="s">
        <v>121</v>
      </c>
      <c r="AV20" s="689" t="s">
        <v>125</v>
      </c>
      <c r="AW20" s="681" t="s">
        <v>461</v>
      </c>
      <c r="AX20" s="217" t="s">
        <v>844</v>
      </c>
      <c r="AY20" s="711">
        <v>502.74</v>
      </c>
      <c r="AZ20" s="685" t="s">
        <v>450</v>
      </c>
      <c r="BA20" s="678">
        <v>577</v>
      </c>
      <c r="BB20" s="678">
        <v>2011</v>
      </c>
      <c r="BC20" s="705">
        <v>578</v>
      </c>
      <c r="BD20" s="678">
        <v>2012</v>
      </c>
      <c r="BE20" s="217" t="s">
        <v>742</v>
      </c>
      <c r="BF20" s="678" t="s">
        <v>596</v>
      </c>
      <c r="BG20" s="678">
        <v>2009</v>
      </c>
      <c r="BH20" s="688" t="s">
        <v>736</v>
      </c>
      <c r="BI20" s="688" t="s">
        <v>737</v>
      </c>
      <c r="BJ20" s="675"/>
      <c r="BK20" s="675"/>
      <c r="BL20" s="675"/>
      <c r="BM20" s="219" t="s">
        <v>1012</v>
      </c>
      <c r="BN20" s="219" t="s">
        <v>1009</v>
      </c>
      <c r="BO20" s="678" t="s">
        <v>880</v>
      </c>
      <c r="BP20" s="692" t="s">
        <v>938</v>
      </c>
      <c r="BQ20" s="675" t="s">
        <v>870</v>
      </c>
      <c r="BR20" s="675" t="s">
        <v>923</v>
      </c>
      <c r="BS20" s="679" t="s">
        <v>961</v>
      </c>
      <c r="BT20" s="678" t="s">
        <v>180</v>
      </c>
      <c r="BU20" s="693">
        <v>3052900</v>
      </c>
      <c r="BV20" s="217" t="s">
        <v>80</v>
      </c>
      <c r="BW20" s="678">
        <v>20</v>
      </c>
      <c r="BX20" s="217" t="s">
        <v>1733</v>
      </c>
      <c r="BY20" s="687" t="s">
        <v>1087</v>
      </c>
      <c r="BZ20" s="217" t="s">
        <v>1165</v>
      </c>
      <c r="CA20" s="217"/>
      <c r="CB20" s="679" t="s">
        <v>970</v>
      </c>
    </row>
    <row r="21" spans="1:80" s="695" customFormat="1" ht="30" customHeight="1">
      <c r="A21" s="678">
        <v>11</v>
      </c>
      <c r="B21" s="678">
        <v>1</v>
      </c>
      <c r="C21" s="679" t="s">
        <v>161</v>
      </c>
      <c r="D21" s="682" t="s">
        <v>627</v>
      </c>
      <c r="E21" s="728" t="s">
        <v>136</v>
      </c>
      <c r="F21" s="677" t="s">
        <v>378</v>
      </c>
      <c r="G21" s="696" t="s">
        <v>979</v>
      </c>
      <c r="H21" s="678" t="s">
        <v>38</v>
      </c>
      <c r="I21" s="678"/>
      <c r="J21" s="678" t="s">
        <v>604</v>
      </c>
      <c r="K21" s="678" t="s">
        <v>10</v>
      </c>
      <c r="L21" s="678">
        <v>1</v>
      </c>
      <c r="M21" s="678"/>
      <c r="N21" s="217" t="s">
        <v>103</v>
      </c>
      <c r="O21" s="675" t="s">
        <v>289</v>
      </c>
      <c r="P21" s="675" t="s">
        <v>423</v>
      </c>
      <c r="Q21" s="675">
        <v>1975</v>
      </c>
      <c r="R21" s="678" t="s">
        <v>1648</v>
      </c>
      <c r="S21" s="675" t="s">
        <v>1643</v>
      </c>
      <c r="T21" s="679" t="str">
        <f t="shared" si="1"/>
        <v>Malang, 01 JANUARI 1975</v>
      </c>
      <c r="U21" s="680">
        <v>27395</v>
      </c>
      <c r="V21" s="680">
        <v>38353</v>
      </c>
      <c r="W21" s="681">
        <f t="shared" ca="1" si="0"/>
        <v>41786</v>
      </c>
      <c r="X21" s="682">
        <f t="shared" ca="1" si="2"/>
        <v>14391</v>
      </c>
      <c r="Y21" s="682">
        <f t="shared" ca="1" si="3"/>
        <v>3433</v>
      </c>
      <c r="Z21" s="676">
        <f t="shared" ca="1" si="4"/>
        <v>39</v>
      </c>
      <c r="AA21" s="676">
        <f t="shared" ca="1" si="5"/>
        <v>5</v>
      </c>
      <c r="AB21" s="826">
        <f t="shared" ca="1" si="6"/>
        <v>39</v>
      </c>
      <c r="AC21" s="676">
        <f t="shared" ca="1" si="7"/>
        <v>39</v>
      </c>
      <c r="AD21" s="676"/>
      <c r="AE21" s="676" t="s">
        <v>419</v>
      </c>
      <c r="AF21" s="676" t="s">
        <v>417</v>
      </c>
      <c r="AG21" s="676" t="s">
        <v>1670</v>
      </c>
      <c r="AH21" s="675" t="s">
        <v>421</v>
      </c>
      <c r="AI21" s="675" t="s">
        <v>424</v>
      </c>
      <c r="AJ21" s="675" t="s">
        <v>1672</v>
      </c>
      <c r="AK21" s="678">
        <f t="shared" ca="1" si="8"/>
        <v>9</v>
      </c>
      <c r="AL21" s="675">
        <f t="shared" ca="1" si="9"/>
        <v>5</v>
      </c>
      <c r="AM21" s="675" t="s">
        <v>461</v>
      </c>
      <c r="AN21" s="675" t="s">
        <v>1203</v>
      </c>
      <c r="AO21" s="685" t="s">
        <v>438</v>
      </c>
      <c r="AP21" s="833" t="s">
        <v>1765</v>
      </c>
      <c r="AQ21" s="828" t="s">
        <v>570</v>
      </c>
      <c r="AR21" s="217" t="s">
        <v>1788</v>
      </c>
      <c r="AS21" s="685" t="s">
        <v>438</v>
      </c>
      <c r="AT21" s="834" t="s">
        <v>1765</v>
      </c>
      <c r="AU21" s="688" t="s">
        <v>123</v>
      </c>
      <c r="AV21" s="689" t="s">
        <v>127</v>
      </c>
      <c r="AW21" s="681" t="s">
        <v>461</v>
      </c>
      <c r="AX21" s="217" t="s">
        <v>1055</v>
      </c>
      <c r="AY21" s="690">
        <v>203.46</v>
      </c>
      <c r="AZ21" s="685" t="s">
        <v>450</v>
      </c>
      <c r="BA21" s="678">
        <v>553</v>
      </c>
      <c r="BB21" s="678">
        <v>2011</v>
      </c>
      <c r="BC21" s="705">
        <v>554</v>
      </c>
      <c r="BD21" s="678">
        <v>2012</v>
      </c>
      <c r="BE21" s="217" t="s">
        <v>769</v>
      </c>
      <c r="BF21" s="678" t="s">
        <v>596</v>
      </c>
      <c r="BG21" s="678">
        <v>2011</v>
      </c>
      <c r="BH21" s="688" t="s">
        <v>682</v>
      </c>
      <c r="BI21" s="688" t="s">
        <v>768</v>
      </c>
      <c r="BJ21" s="675"/>
      <c r="BK21" s="675"/>
      <c r="BL21" s="675"/>
      <c r="BM21" s="219" t="s">
        <v>1013</v>
      </c>
      <c r="BN21" s="219" t="s">
        <v>1009</v>
      </c>
      <c r="BO21" s="678" t="s">
        <v>881</v>
      </c>
      <c r="BP21" s="692" t="s">
        <v>941</v>
      </c>
      <c r="BQ21" s="675" t="s">
        <v>873</v>
      </c>
      <c r="BR21" s="675" t="s">
        <v>926</v>
      </c>
      <c r="BS21" s="679" t="s">
        <v>952</v>
      </c>
      <c r="BT21" s="678" t="s">
        <v>183</v>
      </c>
      <c r="BU21" s="693">
        <v>2522500</v>
      </c>
      <c r="BV21" s="712" t="s">
        <v>1903</v>
      </c>
      <c r="BW21" s="694" t="s">
        <v>1270</v>
      </c>
      <c r="BX21" s="217" t="s">
        <v>642</v>
      </c>
      <c r="BY21" s="687" t="s">
        <v>1090</v>
      </c>
      <c r="BZ21" s="217" t="s">
        <v>1170</v>
      </c>
      <c r="CA21" s="687" t="s">
        <v>1090</v>
      </c>
      <c r="CB21" s="679" t="s">
        <v>971</v>
      </c>
    </row>
    <row r="22" spans="1:80" s="695" customFormat="1" ht="30" customHeight="1">
      <c r="A22" s="678">
        <v>12</v>
      </c>
      <c r="B22" s="678">
        <v>2</v>
      </c>
      <c r="C22" s="679" t="s">
        <v>159</v>
      </c>
      <c r="D22" s="682" t="s">
        <v>626</v>
      </c>
      <c r="E22" s="728" t="s">
        <v>134</v>
      </c>
      <c r="F22" s="677" t="s">
        <v>376</v>
      </c>
      <c r="G22" s="696" t="s">
        <v>83</v>
      </c>
      <c r="H22" s="678"/>
      <c r="I22" s="689" t="s">
        <v>39</v>
      </c>
      <c r="J22" s="678" t="s">
        <v>604</v>
      </c>
      <c r="K22" s="678" t="s">
        <v>10</v>
      </c>
      <c r="L22" s="678">
        <v>1</v>
      </c>
      <c r="M22" s="678"/>
      <c r="N22" s="217" t="s">
        <v>100</v>
      </c>
      <c r="O22" s="675" t="s">
        <v>114</v>
      </c>
      <c r="P22" s="675" t="s">
        <v>416</v>
      </c>
      <c r="Q22" s="675">
        <v>1970</v>
      </c>
      <c r="R22" s="678" t="s">
        <v>1648</v>
      </c>
      <c r="S22" s="675" t="s">
        <v>1646</v>
      </c>
      <c r="T22" s="679" t="str">
        <f t="shared" si="1"/>
        <v>Lumajang, 13 APRIL 1970</v>
      </c>
      <c r="U22" s="680">
        <v>25671</v>
      </c>
      <c r="V22" s="680">
        <v>37773</v>
      </c>
      <c r="W22" s="681">
        <f t="shared" ca="1" si="0"/>
        <v>41786</v>
      </c>
      <c r="X22" s="682">
        <f t="shared" ca="1" si="2"/>
        <v>16115</v>
      </c>
      <c r="Y22" s="682">
        <f t="shared" ca="1" si="3"/>
        <v>4013</v>
      </c>
      <c r="Z22" s="676">
        <f t="shared" ca="1" si="4"/>
        <v>44</v>
      </c>
      <c r="AA22" s="676">
        <f t="shared" ca="1" si="5"/>
        <v>2</v>
      </c>
      <c r="AB22" s="826">
        <f t="shared" ca="1" si="6"/>
        <v>44</v>
      </c>
      <c r="AC22" s="676">
        <f t="shared" ca="1" si="7"/>
        <v>44</v>
      </c>
      <c r="AD22" s="676"/>
      <c r="AE22" s="676" t="s">
        <v>421</v>
      </c>
      <c r="AF22" s="676" t="s">
        <v>426</v>
      </c>
      <c r="AG22" s="676" t="s">
        <v>1678</v>
      </c>
      <c r="AH22" s="675">
        <v>10</v>
      </c>
      <c r="AI22" s="675" t="s">
        <v>424</v>
      </c>
      <c r="AJ22" s="675" t="s">
        <v>1677</v>
      </c>
      <c r="AK22" s="678">
        <f t="shared" ca="1" si="8"/>
        <v>10</v>
      </c>
      <c r="AL22" s="675">
        <f t="shared" ca="1" si="9"/>
        <v>12</v>
      </c>
      <c r="AM22" s="675" t="s">
        <v>669</v>
      </c>
      <c r="AN22" s="675" t="s">
        <v>1147</v>
      </c>
      <c r="AO22" s="685" t="s">
        <v>438</v>
      </c>
      <c r="AP22" s="834" t="s">
        <v>1765</v>
      </c>
      <c r="AQ22" s="828" t="s">
        <v>570</v>
      </c>
      <c r="AR22" s="217" t="s">
        <v>1788</v>
      </c>
      <c r="AS22" s="685" t="s">
        <v>438</v>
      </c>
      <c r="AT22" s="834" t="s">
        <v>1765</v>
      </c>
      <c r="AU22" s="688" t="s">
        <v>123</v>
      </c>
      <c r="AV22" s="689" t="s">
        <v>127</v>
      </c>
      <c r="AW22" s="681" t="s">
        <v>669</v>
      </c>
      <c r="AX22" s="217" t="s">
        <v>845</v>
      </c>
      <c r="AY22" s="690">
        <v>157.00800000000001</v>
      </c>
      <c r="AZ22" s="685" t="s">
        <v>448</v>
      </c>
      <c r="BA22" s="678">
        <v>553</v>
      </c>
      <c r="BB22" s="678">
        <v>2011</v>
      </c>
      <c r="BC22" s="705">
        <v>554</v>
      </c>
      <c r="BD22" s="678">
        <v>2012</v>
      </c>
      <c r="BE22" s="217" t="s">
        <v>743</v>
      </c>
      <c r="BF22" s="678" t="s">
        <v>597</v>
      </c>
      <c r="BG22" s="678">
        <v>1993</v>
      </c>
      <c r="BH22" s="688" t="s">
        <v>611</v>
      </c>
      <c r="BI22" s="688" t="s">
        <v>745</v>
      </c>
      <c r="BJ22" s="678" t="s">
        <v>1059</v>
      </c>
      <c r="BK22" s="678" t="s">
        <v>1067</v>
      </c>
      <c r="BL22" s="675">
        <v>135</v>
      </c>
      <c r="BM22" s="219" t="s">
        <v>1013</v>
      </c>
      <c r="BN22" s="219" t="s">
        <v>1009</v>
      </c>
      <c r="BO22" s="678" t="s">
        <v>881</v>
      </c>
      <c r="BP22" s="692" t="s">
        <v>940</v>
      </c>
      <c r="BQ22" s="675" t="s">
        <v>871</v>
      </c>
      <c r="BR22" s="675" t="s">
        <v>924</v>
      </c>
      <c r="BS22" s="679" t="s">
        <v>955</v>
      </c>
      <c r="BT22" s="678" t="s">
        <v>181</v>
      </c>
      <c r="BU22" s="693">
        <v>2597800</v>
      </c>
      <c r="BV22" s="712" t="s">
        <v>347</v>
      </c>
      <c r="BW22" s="694">
        <v>16</v>
      </c>
      <c r="BX22" s="217" t="s">
        <v>585</v>
      </c>
      <c r="BY22" s="687" t="s">
        <v>1088</v>
      </c>
      <c r="BZ22" s="217" t="s">
        <v>1169</v>
      </c>
      <c r="CA22" s="217"/>
      <c r="CB22" s="679" t="s">
        <v>972</v>
      </c>
    </row>
    <row r="23" spans="1:80" s="695" customFormat="1" ht="30" customHeight="1">
      <c r="A23" s="678">
        <v>13</v>
      </c>
      <c r="B23" s="678">
        <v>3</v>
      </c>
      <c r="C23" s="679" t="s">
        <v>160</v>
      </c>
      <c r="D23" s="682" t="s">
        <v>628</v>
      </c>
      <c r="E23" s="728" t="s">
        <v>135</v>
      </c>
      <c r="F23" s="677" t="s">
        <v>377</v>
      </c>
      <c r="G23" s="696" t="s">
        <v>84</v>
      </c>
      <c r="H23" s="678"/>
      <c r="I23" s="689" t="s">
        <v>39</v>
      </c>
      <c r="J23" s="678" t="s">
        <v>604</v>
      </c>
      <c r="K23" s="678" t="s">
        <v>10</v>
      </c>
      <c r="L23" s="678">
        <v>1</v>
      </c>
      <c r="M23" s="678"/>
      <c r="N23" s="217" t="s">
        <v>100</v>
      </c>
      <c r="O23" s="675" t="s">
        <v>119</v>
      </c>
      <c r="P23" s="675" t="s">
        <v>419</v>
      </c>
      <c r="Q23" s="675">
        <v>1976</v>
      </c>
      <c r="R23" s="678" t="s">
        <v>1648</v>
      </c>
      <c r="S23" s="675" t="s">
        <v>1636</v>
      </c>
      <c r="T23" s="679" t="str">
        <f t="shared" si="1"/>
        <v>Lumajang, 28 JUNI 1976</v>
      </c>
      <c r="U23" s="680">
        <v>27939</v>
      </c>
      <c r="V23" s="680">
        <v>38353</v>
      </c>
      <c r="W23" s="681">
        <f t="shared" ca="1" si="0"/>
        <v>41786</v>
      </c>
      <c r="X23" s="682">
        <f t="shared" ca="1" si="2"/>
        <v>13847</v>
      </c>
      <c r="Y23" s="682">
        <f t="shared" ca="1" si="3"/>
        <v>3433</v>
      </c>
      <c r="Z23" s="676">
        <f t="shared" ca="1" si="4"/>
        <v>37</v>
      </c>
      <c r="AA23" s="676">
        <f t="shared" ca="1" si="5"/>
        <v>11</v>
      </c>
      <c r="AB23" s="826">
        <f t="shared" ca="1" si="6"/>
        <v>37</v>
      </c>
      <c r="AC23" s="676">
        <f t="shared" ca="1" si="7"/>
        <v>37</v>
      </c>
      <c r="AD23" s="676"/>
      <c r="AE23" s="676" t="s">
        <v>415</v>
      </c>
      <c r="AF23" s="676" t="s">
        <v>417</v>
      </c>
      <c r="AG23" s="676" t="s">
        <v>1678</v>
      </c>
      <c r="AH23" s="675" t="s">
        <v>421</v>
      </c>
      <c r="AI23" s="675" t="s">
        <v>424</v>
      </c>
      <c r="AJ23" s="675" t="s">
        <v>1672</v>
      </c>
      <c r="AK23" s="678">
        <f t="shared" ca="1" si="8"/>
        <v>9</v>
      </c>
      <c r="AL23" s="675">
        <f t="shared" ca="1" si="9"/>
        <v>5</v>
      </c>
      <c r="AM23" s="675" t="s">
        <v>669</v>
      </c>
      <c r="AN23" s="675" t="s">
        <v>1203</v>
      </c>
      <c r="AO23" s="685" t="s">
        <v>438</v>
      </c>
      <c r="AP23" s="835" t="s">
        <v>1766</v>
      </c>
      <c r="AQ23" s="828" t="s">
        <v>570</v>
      </c>
      <c r="AR23" s="836" t="s">
        <v>1788</v>
      </c>
      <c r="AS23" s="685" t="s">
        <v>438</v>
      </c>
      <c r="AT23" s="835" t="s">
        <v>1766</v>
      </c>
      <c r="AU23" s="688" t="s">
        <v>123</v>
      </c>
      <c r="AV23" s="689" t="s">
        <v>127</v>
      </c>
      <c r="AW23" s="681" t="s">
        <v>669</v>
      </c>
      <c r="AX23" s="217" t="s">
        <v>846</v>
      </c>
      <c r="AY23" s="711">
        <v>110.02</v>
      </c>
      <c r="AZ23" s="685" t="s">
        <v>439</v>
      </c>
      <c r="BA23" s="678">
        <v>552</v>
      </c>
      <c r="BB23" s="678">
        <v>2011</v>
      </c>
      <c r="BC23" s="705">
        <v>553</v>
      </c>
      <c r="BD23" s="678">
        <v>2012</v>
      </c>
      <c r="BE23" s="217" t="s">
        <v>742</v>
      </c>
      <c r="BF23" s="678" t="s">
        <v>597</v>
      </c>
      <c r="BG23" s="678">
        <v>2003</v>
      </c>
      <c r="BH23" s="688" t="s">
        <v>611</v>
      </c>
      <c r="BI23" s="688" t="s">
        <v>746</v>
      </c>
      <c r="BJ23" s="678" t="s">
        <v>1059</v>
      </c>
      <c r="BK23" s="678" t="s">
        <v>1079</v>
      </c>
      <c r="BL23" s="675">
        <v>135</v>
      </c>
      <c r="BM23" s="219" t="s">
        <v>1013</v>
      </c>
      <c r="BN23" s="219" t="s">
        <v>1009</v>
      </c>
      <c r="BO23" s="678" t="s">
        <v>881</v>
      </c>
      <c r="BP23" s="692" t="s">
        <v>940</v>
      </c>
      <c r="BQ23" s="675" t="s">
        <v>872</v>
      </c>
      <c r="BR23" s="675" t="s">
        <v>925</v>
      </c>
      <c r="BS23" s="679" t="s">
        <v>959</v>
      </c>
      <c r="BT23" s="678" t="s">
        <v>182</v>
      </c>
      <c r="BU23" s="693">
        <v>2522500</v>
      </c>
      <c r="BV23" s="712" t="s">
        <v>1904</v>
      </c>
      <c r="BW23" s="678" t="s">
        <v>1902</v>
      </c>
      <c r="BX23" s="217" t="s">
        <v>643</v>
      </c>
      <c r="BY23" s="687" t="s">
        <v>1089</v>
      </c>
      <c r="BZ23" s="217" t="s">
        <v>1171</v>
      </c>
      <c r="CA23" s="217"/>
      <c r="CB23" s="679" t="s">
        <v>973</v>
      </c>
    </row>
    <row r="24" spans="1:80" s="695" customFormat="1" ht="30" customHeight="1">
      <c r="A24" s="678">
        <v>14</v>
      </c>
      <c r="B24" s="678">
        <v>4</v>
      </c>
      <c r="C24" s="679" t="s">
        <v>163</v>
      </c>
      <c r="D24" s="682" t="s">
        <v>630</v>
      </c>
      <c r="E24" s="728" t="s">
        <v>138</v>
      </c>
      <c r="F24" s="677" t="s">
        <v>380</v>
      </c>
      <c r="G24" s="696" t="s">
        <v>591</v>
      </c>
      <c r="H24" s="678" t="s">
        <v>38</v>
      </c>
      <c r="I24" s="678"/>
      <c r="J24" s="678" t="s">
        <v>604</v>
      </c>
      <c r="K24" s="678" t="s">
        <v>10</v>
      </c>
      <c r="L24" s="678">
        <v>1</v>
      </c>
      <c r="M24" s="678"/>
      <c r="N24" s="217" t="s">
        <v>100</v>
      </c>
      <c r="O24" s="675" t="s">
        <v>427</v>
      </c>
      <c r="P24" s="675" t="s">
        <v>415</v>
      </c>
      <c r="Q24" s="675">
        <v>1965</v>
      </c>
      <c r="R24" s="678" t="s">
        <v>1648</v>
      </c>
      <c r="S24" s="675" t="s">
        <v>1637</v>
      </c>
      <c r="T24" s="679" t="str">
        <f t="shared" si="1"/>
        <v>Lumajang, 06 JULI 1965</v>
      </c>
      <c r="U24" s="680">
        <v>23929</v>
      </c>
      <c r="V24" s="680">
        <v>34881</v>
      </c>
      <c r="W24" s="681">
        <f t="shared" ca="1" si="0"/>
        <v>41786</v>
      </c>
      <c r="X24" s="682">
        <f t="shared" ca="1" si="2"/>
        <v>17857</v>
      </c>
      <c r="Y24" s="682">
        <f t="shared" ca="1" si="3"/>
        <v>6905</v>
      </c>
      <c r="Z24" s="676">
        <f t="shared" ca="1" si="4"/>
        <v>48</v>
      </c>
      <c r="AA24" s="676">
        <f t="shared" ca="1" si="5"/>
        <v>11</v>
      </c>
      <c r="AB24" s="826">
        <f t="shared" ca="1" si="6"/>
        <v>48</v>
      </c>
      <c r="AC24" s="676">
        <f t="shared" ca="1" si="7"/>
        <v>48</v>
      </c>
      <c r="AD24" s="676"/>
      <c r="AE24" s="676">
        <v>17</v>
      </c>
      <c r="AF24" s="676" t="s">
        <v>422</v>
      </c>
      <c r="AG24" s="676" t="s">
        <v>1665</v>
      </c>
      <c r="AH24" s="678"/>
      <c r="AI24" s="675"/>
      <c r="AJ24" s="675"/>
      <c r="AK24" s="678">
        <f t="shared" ca="1" si="8"/>
        <v>18</v>
      </c>
      <c r="AL24" s="675">
        <f t="shared" ca="1" si="9"/>
        <v>11</v>
      </c>
      <c r="AM24" s="675" t="s">
        <v>1148</v>
      </c>
      <c r="AN24" s="675" t="s">
        <v>465</v>
      </c>
      <c r="AO24" s="685" t="s">
        <v>439</v>
      </c>
      <c r="AP24" s="833" t="s">
        <v>1767</v>
      </c>
      <c r="AQ24" s="828" t="s">
        <v>447</v>
      </c>
      <c r="AR24" s="837" t="s">
        <v>1779</v>
      </c>
      <c r="AS24" s="685" t="s">
        <v>1017</v>
      </c>
      <c r="AT24" s="685"/>
      <c r="AU24" s="688" t="s">
        <v>123</v>
      </c>
      <c r="AV24" s="689" t="s">
        <v>127</v>
      </c>
      <c r="AW24" s="681" t="s">
        <v>1148</v>
      </c>
      <c r="AX24" s="217" t="s">
        <v>843</v>
      </c>
      <c r="AY24" s="690">
        <v>183.92500000000001</v>
      </c>
      <c r="AZ24" s="685" t="s">
        <v>466</v>
      </c>
      <c r="BA24" s="678">
        <v>564</v>
      </c>
      <c r="BB24" s="678">
        <v>2011</v>
      </c>
      <c r="BC24" s="705">
        <v>565</v>
      </c>
      <c r="BD24" s="678">
        <v>2012</v>
      </c>
      <c r="BE24" s="217" t="s">
        <v>741</v>
      </c>
      <c r="BF24" s="678" t="s">
        <v>596</v>
      </c>
      <c r="BG24" s="678">
        <v>2008</v>
      </c>
      <c r="BH24" s="217" t="s">
        <v>735</v>
      </c>
      <c r="BI24" s="217" t="s">
        <v>738</v>
      </c>
      <c r="BJ24" s="678" t="s">
        <v>1059</v>
      </c>
      <c r="BK24" s="678" t="s">
        <v>1068</v>
      </c>
      <c r="BL24" s="675">
        <v>138</v>
      </c>
      <c r="BM24" s="219" t="s">
        <v>1014</v>
      </c>
      <c r="BN24" s="219" t="s">
        <v>1011</v>
      </c>
      <c r="BO24" s="678" t="s">
        <v>882</v>
      </c>
      <c r="BP24" s="692" t="s">
        <v>943</v>
      </c>
      <c r="BQ24" s="675" t="s">
        <v>864</v>
      </c>
      <c r="BR24" s="675" t="s">
        <v>928</v>
      </c>
      <c r="BS24" s="679" t="s">
        <v>966</v>
      </c>
      <c r="BT24" s="678" t="s">
        <v>185</v>
      </c>
      <c r="BU24" s="693">
        <v>2837500</v>
      </c>
      <c r="BV24" s="712" t="s">
        <v>716</v>
      </c>
      <c r="BW24" s="694" t="s">
        <v>1271</v>
      </c>
      <c r="BX24" s="217" t="s">
        <v>583</v>
      </c>
      <c r="BY24" s="687" t="s">
        <v>1092</v>
      </c>
      <c r="BZ24" s="217" t="s">
        <v>1167</v>
      </c>
      <c r="CA24" s="217"/>
      <c r="CB24" s="679" t="s">
        <v>974</v>
      </c>
    </row>
    <row r="25" spans="1:80" s="695" customFormat="1" ht="30" customHeight="1">
      <c r="A25" s="678">
        <v>15</v>
      </c>
      <c r="B25" s="678">
        <v>5</v>
      </c>
      <c r="C25" s="679" t="s">
        <v>165</v>
      </c>
      <c r="D25" s="682" t="s">
        <v>641</v>
      </c>
      <c r="E25" s="728" t="s">
        <v>139</v>
      </c>
      <c r="F25" s="677" t="s">
        <v>382</v>
      </c>
      <c r="G25" s="696" t="s">
        <v>1133</v>
      </c>
      <c r="H25" s="678"/>
      <c r="I25" s="689" t="s">
        <v>39</v>
      </c>
      <c r="J25" s="678" t="s">
        <v>604</v>
      </c>
      <c r="K25" s="678" t="s">
        <v>10</v>
      </c>
      <c r="L25" s="678">
        <v>1</v>
      </c>
      <c r="M25" s="678"/>
      <c r="N25" s="217" t="s">
        <v>100</v>
      </c>
      <c r="O25" s="675" t="s">
        <v>428</v>
      </c>
      <c r="P25" s="675" t="s">
        <v>419</v>
      </c>
      <c r="Q25" s="675">
        <v>1960</v>
      </c>
      <c r="R25" s="678" t="s">
        <v>1648</v>
      </c>
      <c r="S25" s="675" t="s">
        <v>1636</v>
      </c>
      <c r="T25" s="679" t="str">
        <f t="shared" si="1"/>
        <v>Lumajang, 02 JUNI 1960</v>
      </c>
      <c r="U25" s="680">
        <v>22069</v>
      </c>
      <c r="V25" s="680">
        <v>35612</v>
      </c>
      <c r="W25" s="681">
        <f t="shared" ca="1" si="0"/>
        <v>41786</v>
      </c>
      <c r="X25" s="682">
        <f t="shared" ca="1" si="2"/>
        <v>19717</v>
      </c>
      <c r="Y25" s="682">
        <f t="shared" ca="1" si="3"/>
        <v>6174</v>
      </c>
      <c r="Z25" s="676">
        <f t="shared" ca="1" si="4"/>
        <v>54</v>
      </c>
      <c r="AA25" s="676">
        <f t="shared" ca="1" si="5"/>
        <v>0</v>
      </c>
      <c r="AB25" s="826">
        <f t="shared" ca="1" si="6"/>
        <v>53</v>
      </c>
      <c r="AC25" s="676">
        <f t="shared" ca="1" si="7"/>
        <v>54</v>
      </c>
      <c r="AD25" s="683">
        <v>1</v>
      </c>
      <c r="AE25" s="683">
        <v>15</v>
      </c>
      <c r="AF25" s="676" t="s">
        <v>422</v>
      </c>
      <c r="AG25" s="676" t="s">
        <v>1665</v>
      </c>
      <c r="AH25" s="678">
        <v>16</v>
      </c>
      <c r="AI25" s="675" t="s">
        <v>424</v>
      </c>
      <c r="AJ25" s="675" t="s">
        <v>1661</v>
      </c>
      <c r="AK25" s="678">
        <f t="shared" ca="1" si="8"/>
        <v>16</v>
      </c>
      <c r="AL25" s="675">
        <f t="shared" ca="1" si="9"/>
        <v>11</v>
      </c>
      <c r="AM25" s="675" t="s">
        <v>1148</v>
      </c>
      <c r="AN25" s="675" t="s">
        <v>1229</v>
      </c>
      <c r="AO25" s="685" t="s">
        <v>439</v>
      </c>
      <c r="AP25" s="833" t="s">
        <v>1768</v>
      </c>
      <c r="AQ25" s="828" t="s">
        <v>447</v>
      </c>
      <c r="AR25" s="837" t="s">
        <v>1779</v>
      </c>
      <c r="AS25" s="685" t="s">
        <v>439</v>
      </c>
      <c r="AT25" s="685"/>
      <c r="AU25" s="688" t="s">
        <v>123</v>
      </c>
      <c r="AV25" s="689" t="s">
        <v>127</v>
      </c>
      <c r="AW25" s="681" t="s">
        <v>1148</v>
      </c>
      <c r="AX25" s="217" t="s">
        <v>848</v>
      </c>
      <c r="AY25" s="690">
        <v>225.29499999999999</v>
      </c>
      <c r="AZ25" s="685" t="s">
        <v>466</v>
      </c>
      <c r="BA25" s="678">
        <v>552</v>
      </c>
      <c r="BB25" s="678">
        <v>2011</v>
      </c>
      <c r="BC25" s="705">
        <v>553</v>
      </c>
      <c r="BD25" s="678">
        <v>2012</v>
      </c>
      <c r="BE25" s="217" t="s">
        <v>741</v>
      </c>
      <c r="BF25" s="678" t="s">
        <v>596</v>
      </c>
      <c r="BG25" s="678">
        <v>2008</v>
      </c>
      <c r="BH25" s="217" t="s">
        <v>336</v>
      </c>
      <c r="BI25" s="217" t="s">
        <v>738</v>
      </c>
      <c r="BJ25" s="675"/>
      <c r="BK25" s="675"/>
      <c r="BL25" s="675"/>
      <c r="BM25" s="219" t="s">
        <v>1013</v>
      </c>
      <c r="BN25" s="219" t="s">
        <v>1009</v>
      </c>
      <c r="BO25" s="678" t="s">
        <v>881</v>
      </c>
      <c r="BP25" s="692" t="s">
        <v>944</v>
      </c>
      <c r="BQ25" s="675" t="s">
        <v>874</v>
      </c>
      <c r="BR25" s="675" t="s">
        <v>930</v>
      </c>
      <c r="BS25" s="679" t="s">
        <v>963</v>
      </c>
      <c r="BT25" s="678" t="s">
        <v>187</v>
      </c>
      <c r="BU25" s="693">
        <v>3044000</v>
      </c>
      <c r="BV25" s="712" t="s">
        <v>348</v>
      </c>
      <c r="BW25" s="694">
        <v>29</v>
      </c>
      <c r="BX25" s="217" t="s">
        <v>540</v>
      </c>
      <c r="BY25" s="687" t="s">
        <v>1096</v>
      </c>
      <c r="BZ25" s="217" t="s">
        <v>1097</v>
      </c>
      <c r="CA25" s="217" t="s">
        <v>1211</v>
      </c>
      <c r="CB25" s="679" t="s">
        <v>976</v>
      </c>
    </row>
    <row r="26" spans="1:80" s="695" customFormat="1" ht="30" customHeight="1">
      <c r="A26" s="678">
        <v>16</v>
      </c>
      <c r="B26" s="678">
        <v>2</v>
      </c>
      <c r="C26" s="729" t="s">
        <v>1711</v>
      </c>
      <c r="D26" s="730"/>
      <c r="E26" s="731" t="s">
        <v>1719</v>
      </c>
      <c r="F26" s="683"/>
      <c r="G26" s="217" t="s">
        <v>1706</v>
      </c>
      <c r="H26" s="678" t="s">
        <v>38</v>
      </c>
      <c r="I26" s="678"/>
      <c r="J26" s="678" t="s">
        <v>604</v>
      </c>
      <c r="K26" s="678" t="s">
        <v>10</v>
      </c>
      <c r="L26" s="678">
        <v>1</v>
      </c>
      <c r="M26" s="678"/>
      <c r="N26" s="217" t="s">
        <v>100</v>
      </c>
      <c r="O26" s="678">
        <v>21</v>
      </c>
      <c r="P26" s="681" t="s">
        <v>422</v>
      </c>
      <c r="Q26" s="678">
        <v>1960</v>
      </c>
      <c r="R26" s="678" t="s">
        <v>1648</v>
      </c>
      <c r="S26" s="698" t="s">
        <v>1743</v>
      </c>
      <c r="T26" s="679" t="str">
        <f>N26 &amp;R26&amp;O26 &amp;S26&amp;Q26</f>
        <v>Lumajang, 21 SEPTEMBER 1960</v>
      </c>
      <c r="U26" s="680">
        <v>22180</v>
      </c>
      <c r="V26" s="680">
        <v>36708</v>
      </c>
      <c r="W26" s="681">
        <f t="shared" ca="1" si="0"/>
        <v>41786</v>
      </c>
      <c r="X26" s="682">
        <f ca="1">W26-U26</f>
        <v>19606</v>
      </c>
      <c r="Y26" s="682">
        <f ca="1">W26-V26</f>
        <v>5078</v>
      </c>
      <c r="Z26" s="676">
        <f ca="1">INT(X26/365)</f>
        <v>53</v>
      </c>
      <c r="AA26" s="676">
        <f ca="1">ROUND(((X26-(Z26*365))/30),0)</f>
        <v>9</v>
      </c>
      <c r="AB26" s="826">
        <f ca="1">DATEDIF(U26,W26,"Y")</f>
        <v>53</v>
      </c>
      <c r="AC26" s="676">
        <f ca="1">Z26</f>
        <v>53</v>
      </c>
      <c r="AD26" s="683"/>
      <c r="AE26" s="676">
        <v>12</v>
      </c>
      <c r="AF26" s="676" t="s">
        <v>422</v>
      </c>
      <c r="AG26" s="676" t="s">
        <v>1665</v>
      </c>
      <c r="AH26" s="675">
        <v>12</v>
      </c>
      <c r="AI26" s="675" t="s">
        <v>424</v>
      </c>
      <c r="AJ26" s="699" t="s">
        <v>1659</v>
      </c>
      <c r="AK26" s="678">
        <f ca="1">INT(Y26/365)</f>
        <v>13</v>
      </c>
      <c r="AL26" s="675">
        <f ca="1">ROUND(((Y26-(AK26*365))/30),0)</f>
        <v>11</v>
      </c>
      <c r="AM26" s="675"/>
      <c r="AN26" s="675"/>
      <c r="AO26" s="685" t="s">
        <v>439</v>
      </c>
      <c r="AP26" s="697" t="s">
        <v>1767</v>
      </c>
      <c r="AQ26" s="681" t="s">
        <v>447</v>
      </c>
      <c r="AR26" s="698" t="s">
        <v>1779</v>
      </c>
      <c r="AS26" s="685" t="s">
        <v>1827</v>
      </c>
      <c r="AT26" s="697" t="s">
        <v>1828</v>
      </c>
      <c r="AU26" s="688" t="s">
        <v>123</v>
      </c>
      <c r="AV26" s="689" t="s">
        <v>127</v>
      </c>
      <c r="AW26" s="681" t="s">
        <v>1148</v>
      </c>
      <c r="AX26" s="217" t="s">
        <v>129</v>
      </c>
      <c r="AY26" s="690"/>
      <c r="AZ26" s="685"/>
      <c r="BA26" s="678"/>
      <c r="BB26" s="678"/>
      <c r="BC26" s="705"/>
      <c r="BD26" s="678"/>
      <c r="BE26" s="217" t="s">
        <v>1829</v>
      </c>
      <c r="BF26" s="678" t="s">
        <v>597</v>
      </c>
      <c r="BG26" s="678">
        <v>1997</v>
      </c>
      <c r="BH26" s="688" t="s">
        <v>612</v>
      </c>
      <c r="BI26" s="688" t="s">
        <v>1830</v>
      </c>
      <c r="BJ26" s="678" t="s">
        <v>1059</v>
      </c>
      <c r="BK26" s="678" t="s">
        <v>1831</v>
      </c>
      <c r="BL26" s="675">
        <v>138</v>
      </c>
      <c r="BM26" s="679"/>
      <c r="BN26" s="675" t="s">
        <v>335</v>
      </c>
      <c r="BO26" s="675" t="s">
        <v>335</v>
      </c>
      <c r="BP26" s="675" t="s">
        <v>335</v>
      </c>
      <c r="BQ26" s="675"/>
      <c r="BR26" s="679"/>
      <c r="BS26" s="679"/>
      <c r="BT26" s="678" t="s">
        <v>1832</v>
      </c>
      <c r="BU26" s="693">
        <v>2675300</v>
      </c>
      <c r="BV26" s="217" t="s">
        <v>73</v>
      </c>
      <c r="BW26" s="678">
        <v>26</v>
      </c>
      <c r="BX26" s="217" t="s">
        <v>1726</v>
      </c>
      <c r="BY26" s="217"/>
      <c r="BZ26" s="217" t="s">
        <v>1833</v>
      </c>
      <c r="CA26" s="217"/>
      <c r="CB26" s="679" t="s">
        <v>1753</v>
      </c>
    </row>
    <row r="27" spans="1:80" s="695" customFormat="1" ht="30" customHeight="1">
      <c r="A27" s="678">
        <v>17</v>
      </c>
      <c r="B27" s="678">
        <v>6</v>
      </c>
      <c r="C27" s="679" t="s">
        <v>164</v>
      </c>
      <c r="D27" s="682" t="s">
        <v>640</v>
      </c>
      <c r="E27" s="728" t="s">
        <v>665</v>
      </c>
      <c r="F27" s="677" t="s">
        <v>381</v>
      </c>
      <c r="G27" s="696" t="s">
        <v>86</v>
      </c>
      <c r="H27" s="678"/>
      <c r="I27" s="689" t="s">
        <v>39</v>
      </c>
      <c r="J27" s="678" t="s">
        <v>604</v>
      </c>
      <c r="K27" s="678" t="s">
        <v>10</v>
      </c>
      <c r="L27" s="678">
        <v>1</v>
      </c>
      <c r="M27" s="678"/>
      <c r="N27" s="217" t="s">
        <v>105</v>
      </c>
      <c r="O27" s="675" t="s">
        <v>117</v>
      </c>
      <c r="P27" s="675" t="s">
        <v>421</v>
      </c>
      <c r="Q27" s="675">
        <v>1970</v>
      </c>
      <c r="R27" s="678" t="s">
        <v>1648</v>
      </c>
      <c r="S27" s="675" t="s">
        <v>1638</v>
      </c>
      <c r="T27" s="679" t="str">
        <f t="shared" si="1"/>
        <v>Blitar, 15 AGUSTUS 1970</v>
      </c>
      <c r="U27" s="680">
        <v>25795</v>
      </c>
      <c r="V27" s="680">
        <v>36708</v>
      </c>
      <c r="W27" s="681">
        <f t="shared" ca="1" si="0"/>
        <v>41786</v>
      </c>
      <c r="X27" s="682">
        <f t="shared" ca="1" si="2"/>
        <v>15991</v>
      </c>
      <c r="Y27" s="682">
        <f t="shared" ca="1" si="3"/>
        <v>5078</v>
      </c>
      <c r="Z27" s="676">
        <f t="shared" ca="1" si="4"/>
        <v>43</v>
      </c>
      <c r="AA27" s="676">
        <f t="shared" ca="1" si="5"/>
        <v>10</v>
      </c>
      <c r="AB27" s="826">
        <f t="shared" ca="1" si="6"/>
        <v>43</v>
      </c>
      <c r="AC27" s="676">
        <f t="shared" ca="1" si="7"/>
        <v>43</v>
      </c>
      <c r="AD27" s="676"/>
      <c r="AE27" s="676">
        <v>12</v>
      </c>
      <c r="AF27" s="676" t="s">
        <v>422</v>
      </c>
      <c r="AG27" s="676" t="s">
        <v>1665</v>
      </c>
      <c r="AH27" s="678">
        <v>12</v>
      </c>
      <c r="AI27" s="675" t="s">
        <v>424</v>
      </c>
      <c r="AJ27" s="675" t="s">
        <v>1659</v>
      </c>
      <c r="AK27" s="678">
        <f t="shared" ca="1" si="8"/>
        <v>13</v>
      </c>
      <c r="AL27" s="675">
        <f t="shared" ca="1" si="9"/>
        <v>11</v>
      </c>
      <c r="AM27" s="675" t="s">
        <v>1148</v>
      </c>
      <c r="AN27" s="675" t="s">
        <v>1205</v>
      </c>
      <c r="AO27" s="685" t="s">
        <v>439</v>
      </c>
      <c r="AP27" s="833" t="s">
        <v>1767</v>
      </c>
      <c r="AQ27" s="828" t="s">
        <v>447</v>
      </c>
      <c r="AR27" s="837" t="s">
        <v>1779</v>
      </c>
      <c r="AS27" s="685" t="s">
        <v>574</v>
      </c>
      <c r="AT27" s="685"/>
      <c r="AU27" s="688" t="s">
        <v>123</v>
      </c>
      <c r="AV27" s="689" t="s">
        <v>127</v>
      </c>
      <c r="AW27" s="681" t="s">
        <v>1148</v>
      </c>
      <c r="AX27" s="217" t="s">
        <v>129</v>
      </c>
      <c r="AY27" s="690">
        <v>176.57900000000001</v>
      </c>
      <c r="AZ27" s="685" t="s">
        <v>466</v>
      </c>
      <c r="BA27" s="678">
        <v>561</v>
      </c>
      <c r="BB27" s="678">
        <v>2011</v>
      </c>
      <c r="BC27" s="705">
        <v>562</v>
      </c>
      <c r="BD27" s="678">
        <v>2012</v>
      </c>
      <c r="BE27" s="217" t="s">
        <v>743</v>
      </c>
      <c r="BF27" s="678" t="s">
        <v>597</v>
      </c>
      <c r="BG27" s="678">
        <v>1997</v>
      </c>
      <c r="BH27" s="688" t="s">
        <v>612</v>
      </c>
      <c r="BI27" s="688" t="s">
        <v>749</v>
      </c>
      <c r="BJ27" s="675"/>
      <c r="BK27" s="675"/>
      <c r="BL27" s="675"/>
      <c r="BM27" s="219" t="s">
        <v>1014</v>
      </c>
      <c r="BN27" s="219" t="s">
        <v>1011</v>
      </c>
      <c r="BO27" s="678" t="s">
        <v>882</v>
      </c>
      <c r="BP27" s="692" t="s">
        <v>942</v>
      </c>
      <c r="BQ27" s="675" t="s">
        <v>865</v>
      </c>
      <c r="BR27" s="675" t="s">
        <v>929</v>
      </c>
      <c r="BS27" s="679" t="s">
        <v>1126</v>
      </c>
      <c r="BT27" s="678" t="s">
        <v>186</v>
      </c>
      <c r="BU27" s="693">
        <v>2675300</v>
      </c>
      <c r="BV27" s="712" t="s">
        <v>73</v>
      </c>
      <c r="BW27" s="694">
        <v>26</v>
      </c>
      <c r="BX27" s="217" t="s">
        <v>647</v>
      </c>
      <c r="BY27" s="687" t="s">
        <v>1093</v>
      </c>
      <c r="BZ27" s="217" t="s">
        <v>1094</v>
      </c>
      <c r="CA27" s="687" t="s">
        <v>1093</v>
      </c>
      <c r="CB27" s="679" t="s">
        <v>975</v>
      </c>
    </row>
    <row r="28" spans="1:80" s="695" customFormat="1" ht="30" customHeight="1">
      <c r="A28" s="678">
        <v>18</v>
      </c>
      <c r="B28" s="678">
        <v>7</v>
      </c>
      <c r="C28" s="679" t="s">
        <v>162</v>
      </c>
      <c r="D28" s="682" t="s">
        <v>629</v>
      </c>
      <c r="E28" s="728" t="s">
        <v>137</v>
      </c>
      <c r="F28" s="677" t="s">
        <v>379</v>
      </c>
      <c r="G28" s="696" t="s">
        <v>85</v>
      </c>
      <c r="H28" s="678"/>
      <c r="I28" s="689" t="s">
        <v>39</v>
      </c>
      <c r="J28" s="678" t="s">
        <v>604</v>
      </c>
      <c r="K28" s="678" t="s">
        <v>10</v>
      </c>
      <c r="L28" s="678">
        <v>1</v>
      </c>
      <c r="M28" s="678"/>
      <c r="N28" s="217" t="s">
        <v>104</v>
      </c>
      <c r="O28" s="675" t="s">
        <v>291</v>
      </c>
      <c r="P28" s="675" t="s">
        <v>417</v>
      </c>
      <c r="Q28" s="675">
        <v>1971</v>
      </c>
      <c r="R28" s="678" t="s">
        <v>1648</v>
      </c>
      <c r="S28" s="675" t="s">
        <v>1645</v>
      </c>
      <c r="T28" s="679" t="str">
        <f t="shared" si="1"/>
        <v>Trenggalek, 05 MARET 1971</v>
      </c>
      <c r="U28" s="680">
        <v>25997</v>
      </c>
      <c r="V28" s="680">
        <v>36708</v>
      </c>
      <c r="W28" s="681">
        <f t="shared" ca="1" si="0"/>
        <v>41786</v>
      </c>
      <c r="X28" s="682">
        <f t="shared" ca="1" si="2"/>
        <v>15789</v>
      </c>
      <c r="Y28" s="682">
        <f t="shared" ca="1" si="3"/>
        <v>5078</v>
      </c>
      <c r="Z28" s="676">
        <f t="shared" ca="1" si="4"/>
        <v>43</v>
      </c>
      <c r="AA28" s="676">
        <f t="shared" ca="1" si="5"/>
        <v>3</v>
      </c>
      <c r="AB28" s="826">
        <f t="shared" ca="1" si="6"/>
        <v>43</v>
      </c>
      <c r="AC28" s="676">
        <f t="shared" ca="1" si="7"/>
        <v>43</v>
      </c>
      <c r="AD28" s="676"/>
      <c r="AE28" s="676">
        <v>12</v>
      </c>
      <c r="AF28" s="676" t="s">
        <v>422</v>
      </c>
      <c r="AG28" s="676" t="s">
        <v>1665</v>
      </c>
      <c r="AH28" s="678">
        <v>12</v>
      </c>
      <c r="AI28" s="675" t="s">
        <v>424</v>
      </c>
      <c r="AJ28" s="675" t="s">
        <v>1659</v>
      </c>
      <c r="AK28" s="678">
        <f t="shared" ca="1" si="8"/>
        <v>13</v>
      </c>
      <c r="AL28" s="675">
        <f t="shared" ca="1" si="9"/>
        <v>11</v>
      </c>
      <c r="AM28" s="675" t="s">
        <v>1148</v>
      </c>
      <c r="AN28" s="675" t="s">
        <v>1205</v>
      </c>
      <c r="AO28" s="685" t="s">
        <v>439</v>
      </c>
      <c r="AP28" s="835" t="s">
        <v>1767</v>
      </c>
      <c r="AQ28" s="828" t="s">
        <v>447</v>
      </c>
      <c r="AR28" s="837" t="s">
        <v>1779</v>
      </c>
      <c r="AS28" s="685" t="s">
        <v>439</v>
      </c>
      <c r="AT28" s="685"/>
      <c r="AU28" s="688" t="s">
        <v>123</v>
      </c>
      <c r="AV28" s="689" t="s">
        <v>127</v>
      </c>
      <c r="AW28" s="681" t="s">
        <v>1148</v>
      </c>
      <c r="AX28" s="217" t="s">
        <v>129</v>
      </c>
      <c r="AY28" s="690">
        <v>180.852</v>
      </c>
      <c r="AZ28" s="685" t="s">
        <v>466</v>
      </c>
      <c r="BA28" s="678">
        <v>558</v>
      </c>
      <c r="BB28" s="678">
        <v>2011</v>
      </c>
      <c r="BC28" s="705">
        <v>559</v>
      </c>
      <c r="BD28" s="678">
        <v>2012</v>
      </c>
      <c r="BE28" s="217" t="s">
        <v>747</v>
      </c>
      <c r="BF28" s="678" t="s">
        <v>597</v>
      </c>
      <c r="BG28" s="678">
        <v>1999</v>
      </c>
      <c r="BH28" s="688" t="s">
        <v>612</v>
      </c>
      <c r="BI28" s="688" t="s">
        <v>748</v>
      </c>
      <c r="BJ28" s="675"/>
      <c r="BK28" s="675"/>
      <c r="BL28" s="675"/>
      <c r="BM28" s="219" t="s">
        <v>1014</v>
      </c>
      <c r="BN28" s="219" t="s">
        <v>1011</v>
      </c>
      <c r="BO28" s="678" t="s">
        <v>882</v>
      </c>
      <c r="BP28" s="692" t="s">
        <v>942</v>
      </c>
      <c r="BQ28" s="675" t="s">
        <v>863</v>
      </c>
      <c r="BR28" s="675" t="s">
        <v>927</v>
      </c>
      <c r="BS28" s="679" t="s">
        <v>954</v>
      </c>
      <c r="BT28" s="678" t="s">
        <v>184</v>
      </c>
      <c r="BU28" s="693">
        <v>2675300</v>
      </c>
      <c r="BV28" s="712" t="s">
        <v>73</v>
      </c>
      <c r="BW28" s="694">
        <v>27</v>
      </c>
      <c r="BX28" s="217" t="s">
        <v>646</v>
      </c>
      <c r="BY28" s="687" t="s">
        <v>1091</v>
      </c>
      <c r="BZ28" s="217" t="s">
        <v>1168</v>
      </c>
      <c r="CA28" s="217"/>
      <c r="CB28" s="679" t="s">
        <v>1021</v>
      </c>
    </row>
    <row r="29" spans="1:80" s="695" customFormat="1" ht="30" customHeight="1">
      <c r="A29" s="678">
        <v>19</v>
      </c>
      <c r="B29" s="678">
        <v>1</v>
      </c>
      <c r="C29" s="679" t="s">
        <v>1002</v>
      </c>
      <c r="D29" s="682" t="s">
        <v>1153</v>
      </c>
      <c r="E29" s="728" t="s">
        <v>154</v>
      </c>
      <c r="F29" s="677" t="s">
        <v>393</v>
      </c>
      <c r="G29" s="217" t="s">
        <v>1005</v>
      </c>
      <c r="H29" s="678" t="s">
        <v>38</v>
      </c>
      <c r="I29" s="678"/>
      <c r="J29" s="678" t="s">
        <v>604</v>
      </c>
      <c r="K29" s="678" t="s">
        <v>10</v>
      </c>
      <c r="L29" s="678">
        <v>1</v>
      </c>
      <c r="M29" s="678"/>
      <c r="N29" s="217" t="s">
        <v>100</v>
      </c>
      <c r="O29" s="675" t="s">
        <v>112</v>
      </c>
      <c r="P29" s="675" t="s">
        <v>420</v>
      </c>
      <c r="Q29" s="675">
        <v>1974</v>
      </c>
      <c r="R29" s="678" t="s">
        <v>1648</v>
      </c>
      <c r="S29" s="675" t="s">
        <v>1644</v>
      </c>
      <c r="T29" s="679" t="str">
        <f t="shared" si="1"/>
        <v>Lumajang, 22 FEBRUARI 1974</v>
      </c>
      <c r="U29" s="680">
        <v>27082</v>
      </c>
      <c r="V29" s="680">
        <v>38353</v>
      </c>
      <c r="W29" s="681">
        <f t="shared" ca="1" si="0"/>
        <v>41786</v>
      </c>
      <c r="X29" s="682">
        <f t="shared" ca="1" si="2"/>
        <v>14704</v>
      </c>
      <c r="Y29" s="682">
        <f t="shared" ca="1" si="3"/>
        <v>3433</v>
      </c>
      <c r="Z29" s="676">
        <f t="shared" ca="1" si="4"/>
        <v>40</v>
      </c>
      <c r="AA29" s="676">
        <f t="shared" ca="1" si="5"/>
        <v>3</v>
      </c>
      <c r="AB29" s="826">
        <f t="shared" ca="1" si="6"/>
        <v>40</v>
      </c>
      <c r="AC29" s="676">
        <f t="shared" ca="1" si="7"/>
        <v>40</v>
      </c>
      <c r="AD29" s="676"/>
      <c r="AE29" s="676" t="s">
        <v>415</v>
      </c>
      <c r="AF29" s="676" t="s">
        <v>422</v>
      </c>
      <c r="AG29" s="676" t="s">
        <v>1671</v>
      </c>
      <c r="AH29" s="675" t="s">
        <v>421</v>
      </c>
      <c r="AI29" s="675" t="s">
        <v>424</v>
      </c>
      <c r="AJ29" s="675" t="s">
        <v>1672</v>
      </c>
      <c r="AK29" s="678">
        <f t="shared" ca="1" si="8"/>
        <v>9</v>
      </c>
      <c r="AL29" s="675">
        <f t="shared" ca="1" si="9"/>
        <v>5</v>
      </c>
      <c r="AM29" s="675" t="s">
        <v>1004</v>
      </c>
      <c r="AN29" s="675" t="s">
        <v>1203</v>
      </c>
      <c r="AO29" s="685" t="s">
        <v>438</v>
      </c>
      <c r="AP29" s="697" t="s">
        <v>1765</v>
      </c>
      <c r="AQ29" s="681" t="s">
        <v>570</v>
      </c>
      <c r="AR29" s="713" t="s">
        <v>1788</v>
      </c>
      <c r="AS29" s="685" t="s">
        <v>454</v>
      </c>
      <c r="AT29" s="697" t="s">
        <v>1789</v>
      </c>
      <c r="AU29" s="688" t="s">
        <v>122</v>
      </c>
      <c r="AV29" s="689" t="s">
        <v>126</v>
      </c>
      <c r="AW29" s="681" t="s">
        <v>1004</v>
      </c>
      <c r="AX29" s="217" t="s">
        <v>129</v>
      </c>
      <c r="AY29" s="690">
        <v>110.15</v>
      </c>
      <c r="AZ29" s="685" t="s">
        <v>439</v>
      </c>
      <c r="BA29" s="678">
        <v>579</v>
      </c>
      <c r="BB29" s="678">
        <v>2011</v>
      </c>
      <c r="BC29" s="705">
        <v>579</v>
      </c>
      <c r="BD29" s="678">
        <v>2012</v>
      </c>
      <c r="BE29" s="217" t="s">
        <v>772</v>
      </c>
      <c r="BF29" s="678" t="s">
        <v>596</v>
      </c>
      <c r="BG29" s="678">
        <v>2011</v>
      </c>
      <c r="BH29" s="688" t="s">
        <v>73</v>
      </c>
      <c r="BI29" s="688" t="s">
        <v>775</v>
      </c>
      <c r="BJ29" s="678" t="s">
        <v>1059</v>
      </c>
      <c r="BK29" s="678" t="s">
        <v>1060</v>
      </c>
      <c r="BL29" s="675">
        <v>135</v>
      </c>
      <c r="BM29" s="679"/>
      <c r="BN29" s="219" t="s">
        <v>1009</v>
      </c>
      <c r="BO29" s="678" t="s">
        <v>1985</v>
      </c>
      <c r="BP29" s="219" t="s">
        <v>942</v>
      </c>
      <c r="BQ29" s="675" t="s">
        <v>1888</v>
      </c>
      <c r="BR29" s="675"/>
      <c r="BS29" s="679" t="s">
        <v>1889</v>
      </c>
      <c r="BT29" s="675" t="s">
        <v>202</v>
      </c>
      <c r="BU29" s="693">
        <v>2420100</v>
      </c>
      <c r="BV29" s="217" t="s">
        <v>73</v>
      </c>
      <c r="BW29" s="678">
        <v>26</v>
      </c>
      <c r="BX29" s="217" t="s">
        <v>433</v>
      </c>
      <c r="BY29" s="217"/>
      <c r="BZ29" s="217" t="s">
        <v>1172</v>
      </c>
      <c r="CA29" s="687" t="s">
        <v>1213</v>
      </c>
      <c r="CB29" s="679" t="s">
        <v>990</v>
      </c>
    </row>
    <row r="30" spans="1:80" s="695" customFormat="1" ht="30" customHeight="1">
      <c r="A30" s="678">
        <v>20</v>
      </c>
      <c r="B30" s="678">
        <v>3</v>
      </c>
      <c r="C30" s="679" t="s">
        <v>166</v>
      </c>
      <c r="D30" s="682" t="s">
        <v>639</v>
      </c>
      <c r="E30" s="728" t="s">
        <v>140</v>
      </c>
      <c r="F30" s="677" t="s">
        <v>383</v>
      </c>
      <c r="G30" s="696" t="s">
        <v>87</v>
      </c>
      <c r="H30" s="678" t="s">
        <v>38</v>
      </c>
      <c r="I30" s="678"/>
      <c r="J30" s="678" t="s">
        <v>604</v>
      </c>
      <c r="K30" s="678" t="s">
        <v>10</v>
      </c>
      <c r="L30" s="678">
        <v>1</v>
      </c>
      <c r="M30" s="678"/>
      <c r="N30" s="217" t="s">
        <v>100</v>
      </c>
      <c r="O30" s="675" t="s">
        <v>289</v>
      </c>
      <c r="P30" s="675" t="s">
        <v>420</v>
      </c>
      <c r="Q30" s="675">
        <v>1967</v>
      </c>
      <c r="R30" s="678" t="s">
        <v>1648</v>
      </c>
      <c r="S30" s="675" t="s">
        <v>1644</v>
      </c>
      <c r="T30" s="679" t="str">
        <f t="shared" si="1"/>
        <v>Lumajang, 01 FEBRUARI 1967</v>
      </c>
      <c r="U30" s="680">
        <v>24504</v>
      </c>
      <c r="V30" s="680">
        <v>37773</v>
      </c>
      <c r="W30" s="681">
        <f t="shared" ca="1" si="0"/>
        <v>41786</v>
      </c>
      <c r="X30" s="682">
        <f t="shared" ca="1" si="2"/>
        <v>17282</v>
      </c>
      <c r="Y30" s="682">
        <f t="shared" ca="1" si="3"/>
        <v>4013</v>
      </c>
      <c r="Z30" s="676">
        <f t="shared" ca="1" si="4"/>
        <v>47</v>
      </c>
      <c r="AA30" s="676">
        <f t="shared" ca="1" si="5"/>
        <v>4</v>
      </c>
      <c r="AB30" s="826">
        <f t="shared" ca="1" si="6"/>
        <v>47</v>
      </c>
      <c r="AC30" s="676">
        <f t="shared" ca="1" si="7"/>
        <v>47</v>
      </c>
      <c r="AD30" s="676"/>
      <c r="AE30" s="676" t="s">
        <v>421</v>
      </c>
      <c r="AF30" s="676" t="s">
        <v>416</v>
      </c>
      <c r="AG30" s="676" t="s">
        <v>1664</v>
      </c>
      <c r="AH30" s="675">
        <v>10</v>
      </c>
      <c r="AI30" s="675" t="s">
        <v>424</v>
      </c>
      <c r="AJ30" s="675" t="s">
        <v>1677</v>
      </c>
      <c r="AK30" s="678">
        <f t="shared" ca="1" si="8"/>
        <v>10</v>
      </c>
      <c r="AL30" s="675">
        <f t="shared" ca="1" si="9"/>
        <v>12</v>
      </c>
      <c r="AM30" s="675" t="s">
        <v>459</v>
      </c>
      <c r="AN30" s="675" t="s">
        <v>1147</v>
      </c>
      <c r="AO30" s="685" t="s">
        <v>440</v>
      </c>
      <c r="AP30" s="833" t="s">
        <v>1769</v>
      </c>
      <c r="AQ30" s="714" t="s">
        <v>448</v>
      </c>
      <c r="AR30" s="837" t="s">
        <v>1778</v>
      </c>
      <c r="AS30" s="685" t="s">
        <v>440</v>
      </c>
      <c r="AT30" s="685"/>
      <c r="AU30" s="688" t="s">
        <v>122</v>
      </c>
      <c r="AV30" s="689" t="s">
        <v>126</v>
      </c>
      <c r="AW30" s="681" t="s">
        <v>1147</v>
      </c>
      <c r="AX30" s="217" t="s">
        <v>849</v>
      </c>
      <c r="AY30" s="690">
        <v>176.553</v>
      </c>
      <c r="AZ30" s="685" t="s">
        <v>465</v>
      </c>
      <c r="BA30" s="678">
        <v>550</v>
      </c>
      <c r="BB30" s="678">
        <v>2011</v>
      </c>
      <c r="BC30" s="705">
        <v>550</v>
      </c>
      <c r="BD30" s="678">
        <v>2012</v>
      </c>
      <c r="BE30" s="217" t="s">
        <v>743</v>
      </c>
      <c r="BF30" s="678" t="s">
        <v>597</v>
      </c>
      <c r="BG30" s="678">
        <v>1992</v>
      </c>
      <c r="BH30" s="688" t="s">
        <v>613</v>
      </c>
      <c r="BI30" s="688" t="s">
        <v>751</v>
      </c>
      <c r="BJ30" s="678"/>
      <c r="BK30" s="678"/>
      <c r="BL30" s="678"/>
      <c r="BM30" s="219" t="s">
        <v>1013</v>
      </c>
      <c r="BN30" s="219" t="s">
        <v>1009</v>
      </c>
      <c r="BO30" s="678" t="s">
        <v>881</v>
      </c>
      <c r="BP30" s="692" t="s">
        <v>945</v>
      </c>
      <c r="BQ30" s="675" t="s">
        <v>875</v>
      </c>
      <c r="BR30" s="675" t="s">
        <v>931</v>
      </c>
      <c r="BS30" s="679" t="s">
        <v>958</v>
      </c>
      <c r="BT30" s="678" t="s">
        <v>188</v>
      </c>
      <c r="BU30" s="693">
        <v>2492400</v>
      </c>
      <c r="BV30" s="712" t="s">
        <v>717</v>
      </c>
      <c r="BW30" s="694">
        <v>24</v>
      </c>
      <c r="BX30" s="217" t="s">
        <v>648</v>
      </c>
      <c r="BY30" s="687" t="s">
        <v>1098</v>
      </c>
      <c r="BZ30" s="217" t="s">
        <v>1099</v>
      </c>
      <c r="CA30" s="687" t="s">
        <v>1098</v>
      </c>
      <c r="CB30" s="679" t="s">
        <v>977</v>
      </c>
    </row>
    <row r="31" spans="1:80" s="695" customFormat="1" ht="30" customHeight="1">
      <c r="A31" s="678">
        <v>21</v>
      </c>
      <c r="B31" s="678">
        <v>4</v>
      </c>
      <c r="C31" s="679" t="s">
        <v>167</v>
      </c>
      <c r="D31" s="682" t="s">
        <v>637</v>
      </c>
      <c r="E31" s="728" t="s">
        <v>141</v>
      </c>
      <c r="F31" s="677" t="s">
        <v>384</v>
      </c>
      <c r="G31" s="696" t="s">
        <v>88</v>
      </c>
      <c r="H31" s="678"/>
      <c r="I31" s="689" t="s">
        <v>39</v>
      </c>
      <c r="J31" s="678" t="s">
        <v>604</v>
      </c>
      <c r="K31" s="678" t="s">
        <v>10</v>
      </c>
      <c r="L31" s="678">
        <v>1</v>
      </c>
      <c r="M31" s="678"/>
      <c r="N31" s="217" t="s">
        <v>100</v>
      </c>
      <c r="O31" s="675" t="s">
        <v>118</v>
      </c>
      <c r="P31" s="675" t="s">
        <v>422</v>
      </c>
      <c r="Q31" s="675">
        <v>1967</v>
      </c>
      <c r="R31" s="678" t="s">
        <v>1648</v>
      </c>
      <c r="S31" s="675" t="s">
        <v>1639</v>
      </c>
      <c r="T31" s="679" t="str">
        <f t="shared" si="1"/>
        <v>Lumajang, 27 SEPTEMBER 1967</v>
      </c>
      <c r="U31" s="680">
        <v>24742</v>
      </c>
      <c r="V31" s="680">
        <v>37803</v>
      </c>
      <c r="W31" s="681">
        <f t="shared" ca="1" si="0"/>
        <v>41786</v>
      </c>
      <c r="X31" s="682">
        <f t="shared" ca="1" si="2"/>
        <v>17044</v>
      </c>
      <c r="Y31" s="682">
        <f t="shared" ca="1" si="3"/>
        <v>3983</v>
      </c>
      <c r="Z31" s="676">
        <f t="shared" ca="1" si="4"/>
        <v>46</v>
      </c>
      <c r="AA31" s="676">
        <f t="shared" ca="1" si="5"/>
        <v>8</v>
      </c>
      <c r="AB31" s="826">
        <f t="shared" ca="1" si="6"/>
        <v>46</v>
      </c>
      <c r="AC31" s="676">
        <f t="shared" ca="1" si="7"/>
        <v>46</v>
      </c>
      <c r="AD31" s="676"/>
      <c r="AE31" s="676" t="s">
        <v>421</v>
      </c>
      <c r="AF31" s="676" t="s">
        <v>417</v>
      </c>
      <c r="AG31" s="676" t="s">
        <v>1664</v>
      </c>
      <c r="AH31" s="675">
        <v>10</v>
      </c>
      <c r="AI31" s="675" t="s">
        <v>424</v>
      </c>
      <c r="AJ31" s="675" t="s">
        <v>1661</v>
      </c>
      <c r="AK31" s="678">
        <f t="shared" ca="1" si="8"/>
        <v>10</v>
      </c>
      <c r="AL31" s="675">
        <f t="shared" ca="1" si="9"/>
        <v>11</v>
      </c>
      <c r="AM31" s="675" t="s">
        <v>459</v>
      </c>
      <c r="AN31" s="675" t="s">
        <v>1229</v>
      </c>
      <c r="AO31" s="685" t="s">
        <v>440</v>
      </c>
      <c r="AP31" s="833" t="s">
        <v>1769</v>
      </c>
      <c r="AQ31" s="714" t="s">
        <v>448</v>
      </c>
      <c r="AR31" s="837" t="s">
        <v>1778</v>
      </c>
      <c r="AS31" s="685" t="s">
        <v>440</v>
      </c>
      <c r="AT31" s="685"/>
      <c r="AU31" s="688" t="s">
        <v>122</v>
      </c>
      <c r="AV31" s="689" t="s">
        <v>126</v>
      </c>
      <c r="AW31" s="681" t="s">
        <v>459</v>
      </c>
      <c r="AX31" s="217" t="s">
        <v>129</v>
      </c>
      <c r="AY31" s="690">
        <v>180.18199999999999</v>
      </c>
      <c r="AZ31" s="685" t="s">
        <v>465</v>
      </c>
      <c r="BA31" s="678">
        <v>559</v>
      </c>
      <c r="BB31" s="678">
        <v>2011</v>
      </c>
      <c r="BC31" s="705">
        <v>560</v>
      </c>
      <c r="BD31" s="678">
        <v>2012</v>
      </c>
      <c r="BE31" s="217" t="s">
        <v>752</v>
      </c>
      <c r="BF31" s="678" t="s">
        <v>597</v>
      </c>
      <c r="BG31" s="678">
        <v>1992</v>
      </c>
      <c r="BH31" s="688" t="s">
        <v>78</v>
      </c>
      <c r="BI31" s="688" t="s">
        <v>753</v>
      </c>
      <c r="BJ31" s="678"/>
      <c r="BK31" s="678"/>
      <c r="BL31" s="678"/>
      <c r="BM31" s="219" t="s">
        <v>1015</v>
      </c>
      <c r="BN31" s="219" t="s">
        <v>1016</v>
      </c>
      <c r="BO31" s="678" t="s">
        <v>883</v>
      </c>
      <c r="BP31" s="692" t="s">
        <v>946</v>
      </c>
      <c r="BQ31" s="675" t="s">
        <v>917</v>
      </c>
      <c r="BR31" s="678" t="s">
        <v>932</v>
      </c>
      <c r="BS31" s="679" t="s">
        <v>962</v>
      </c>
      <c r="BT31" s="678" t="s">
        <v>189</v>
      </c>
      <c r="BU31" s="693">
        <v>2661100</v>
      </c>
      <c r="BV31" s="712" t="s">
        <v>350</v>
      </c>
      <c r="BW31" s="678">
        <v>27</v>
      </c>
      <c r="BX31" s="217" t="s">
        <v>649</v>
      </c>
      <c r="BY31" s="687" t="s">
        <v>1100</v>
      </c>
      <c r="BZ31" s="217" t="s">
        <v>1101</v>
      </c>
      <c r="CA31" s="687" t="s">
        <v>1100</v>
      </c>
      <c r="CB31" s="679" t="s">
        <v>978</v>
      </c>
    </row>
    <row r="32" spans="1:80" s="695" customFormat="1" ht="30" customHeight="1">
      <c r="A32" s="678">
        <v>22</v>
      </c>
      <c r="B32" s="678">
        <v>5</v>
      </c>
      <c r="C32" s="679" t="s">
        <v>169</v>
      </c>
      <c r="D32" s="682" t="s">
        <v>636</v>
      </c>
      <c r="E32" s="728" t="s">
        <v>143</v>
      </c>
      <c r="F32" s="677" t="s">
        <v>386</v>
      </c>
      <c r="G32" s="696" t="s">
        <v>90</v>
      </c>
      <c r="H32" s="678" t="s">
        <v>38</v>
      </c>
      <c r="I32" s="678"/>
      <c r="J32" s="678" t="s">
        <v>604</v>
      </c>
      <c r="K32" s="678" t="s">
        <v>10</v>
      </c>
      <c r="L32" s="678">
        <v>1</v>
      </c>
      <c r="M32" s="678"/>
      <c r="N32" s="217" t="s">
        <v>100</v>
      </c>
      <c r="O32" s="675" t="s">
        <v>116</v>
      </c>
      <c r="P32" s="675" t="s">
        <v>419</v>
      </c>
      <c r="Q32" s="675">
        <v>1972</v>
      </c>
      <c r="R32" s="678" t="s">
        <v>1648</v>
      </c>
      <c r="S32" s="675" t="s">
        <v>1636</v>
      </c>
      <c r="T32" s="679" t="str">
        <f t="shared" si="1"/>
        <v>Lumajang, 17 JUNI 1972</v>
      </c>
      <c r="U32" s="680">
        <v>26467</v>
      </c>
      <c r="V32" s="680">
        <v>37803</v>
      </c>
      <c r="W32" s="681">
        <f t="shared" ca="1" si="0"/>
        <v>41786</v>
      </c>
      <c r="X32" s="682">
        <f t="shared" ca="1" si="2"/>
        <v>15319</v>
      </c>
      <c r="Y32" s="682">
        <f t="shared" ca="1" si="3"/>
        <v>3983</v>
      </c>
      <c r="Z32" s="676">
        <f t="shared" ca="1" si="4"/>
        <v>41</v>
      </c>
      <c r="AA32" s="676">
        <f t="shared" ca="1" si="5"/>
        <v>12</v>
      </c>
      <c r="AB32" s="826">
        <f t="shared" ca="1" si="6"/>
        <v>41</v>
      </c>
      <c r="AC32" s="676">
        <f t="shared" ca="1" si="7"/>
        <v>41</v>
      </c>
      <c r="AD32" s="676"/>
      <c r="AE32" s="676" t="s">
        <v>421</v>
      </c>
      <c r="AF32" s="676" t="s">
        <v>417</v>
      </c>
      <c r="AG32" s="676" t="s">
        <v>1664</v>
      </c>
      <c r="AH32" s="675">
        <v>10</v>
      </c>
      <c r="AI32" s="675" t="s">
        <v>424</v>
      </c>
      <c r="AJ32" s="675" t="s">
        <v>1661</v>
      </c>
      <c r="AK32" s="678">
        <f t="shared" ca="1" si="8"/>
        <v>10</v>
      </c>
      <c r="AL32" s="675">
        <f t="shared" ca="1" si="9"/>
        <v>11</v>
      </c>
      <c r="AM32" s="675" t="s">
        <v>459</v>
      </c>
      <c r="AN32" s="675" t="s">
        <v>1229</v>
      </c>
      <c r="AO32" s="685" t="s">
        <v>440</v>
      </c>
      <c r="AP32" s="833" t="s">
        <v>1769</v>
      </c>
      <c r="AQ32" s="714" t="s">
        <v>448</v>
      </c>
      <c r="AR32" s="837" t="s">
        <v>1778</v>
      </c>
      <c r="AS32" s="685" t="s">
        <v>574</v>
      </c>
      <c r="AT32" s="685"/>
      <c r="AU32" s="688" t="s">
        <v>122</v>
      </c>
      <c r="AV32" s="689" t="s">
        <v>126</v>
      </c>
      <c r="AW32" s="681" t="s">
        <v>459</v>
      </c>
      <c r="AX32" s="217" t="s">
        <v>129</v>
      </c>
      <c r="AY32" s="690">
        <v>173.874</v>
      </c>
      <c r="AZ32" s="685" t="s">
        <v>465</v>
      </c>
      <c r="BA32" s="678">
        <v>556</v>
      </c>
      <c r="BB32" s="678">
        <v>2011</v>
      </c>
      <c r="BC32" s="705">
        <v>557</v>
      </c>
      <c r="BD32" s="678">
        <v>2012</v>
      </c>
      <c r="BE32" s="217" t="s">
        <v>756</v>
      </c>
      <c r="BF32" s="678" t="s">
        <v>597</v>
      </c>
      <c r="BG32" s="678">
        <v>1996</v>
      </c>
      <c r="BH32" s="688" t="s">
        <v>757</v>
      </c>
      <c r="BI32" s="688" t="s">
        <v>758</v>
      </c>
      <c r="BJ32" s="678"/>
      <c r="BK32" s="678"/>
      <c r="BL32" s="678"/>
      <c r="BM32" s="219" t="s">
        <v>1013</v>
      </c>
      <c r="BN32" s="219" t="s">
        <v>1009</v>
      </c>
      <c r="BO32" s="678" t="s">
        <v>881</v>
      </c>
      <c r="BP32" s="692" t="s">
        <v>948</v>
      </c>
      <c r="BQ32" s="675" t="s">
        <v>877</v>
      </c>
      <c r="BR32" s="675" t="s">
        <v>934</v>
      </c>
      <c r="BS32" s="679" t="s">
        <v>967</v>
      </c>
      <c r="BT32" s="678" t="s">
        <v>191</v>
      </c>
      <c r="BU32" s="693">
        <v>2661100</v>
      </c>
      <c r="BV32" s="712" t="s">
        <v>76</v>
      </c>
      <c r="BW32" s="694">
        <v>24</v>
      </c>
      <c r="BX32" s="217" t="s">
        <v>655</v>
      </c>
      <c r="BY32" s="687" t="s">
        <v>1104</v>
      </c>
      <c r="BZ32" s="217" t="s">
        <v>1105</v>
      </c>
      <c r="CA32" s="217"/>
      <c r="CB32" s="679" t="s">
        <v>1023</v>
      </c>
    </row>
    <row r="33" spans="1:80" s="695" customFormat="1" ht="30" customHeight="1">
      <c r="A33" s="678">
        <v>23</v>
      </c>
      <c r="B33" s="678">
        <v>6</v>
      </c>
      <c r="C33" s="679" t="s">
        <v>168</v>
      </c>
      <c r="D33" s="682" t="s">
        <v>638</v>
      </c>
      <c r="E33" s="728" t="s">
        <v>142</v>
      </c>
      <c r="F33" s="677" t="s">
        <v>385</v>
      </c>
      <c r="G33" s="696" t="s">
        <v>89</v>
      </c>
      <c r="H33" s="678"/>
      <c r="I33" s="689" t="s">
        <v>39</v>
      </c>
      <c r="J33" s="678" t="s">
        <v>604</v>
      </c>
      <c r="K33" s="678" t="s">
        <v>10</v>
      </c>
      <c r="L33" s="678">
        <v>1</v>
      </c>
      <c r="M33" s="678"/>
      <c r="N33" s="217" t="s">
        <v>100</v>
      </c>
      <c r="O33" s="675" t="s">
        <v>429</v>
      </c>
      <c r="P33" s="675" t="s">
        <v>425</v>
      </c>
      <c r="Q33" s="675">
        <v>1974</v>
      </c>
      <c r="R33" s="678" t="s">
        <v>1648</v>
      </c>
      <c r="S33" s="675" t="s">
        <v>1642</v>
      </c>
      <c r="T33" s="679" t="str">
        <f t="shared" si="1"/>
        <v>Lumajang, 07 DESEMBER 1974</v>
      </c>
      <c r="U33" s="680">
        <v>27370</v>
      </c>
      <c r="V33" s="680">
        <v>37803</v>
      </c>
      <c r="W33" s="681">
        <f t="shared" ca="1" si="0"/>
        <v>41786</v>
      </c>
      <c r="X33" s="682">
        <f t="shared" ca="1" si="2"/>
        <v>14416</v>
      </c>
      <c r="Y33" s="682">
        <f t="shared" ca="1" si="3"/>
        <v>3983</v>
      </c>
      <c r="Z33" s="676">
        <f t="shared" ca="1" si="4"/>
        <v>39</v>
      </c>
      <c r="AA33" s="676">
        <f t="shared" ca="1" si="5"/>
        <v>6</v>
      </c>
      <c r="AB33" s="826">
        <f t="shared" ca="1" si="6"/>
        <v>39</v>
      </c>
      <c r="AC33" s="676">
        <f t="shared" ca="1" si="7"/>
        <v>39</v>
      </c>
      <c r="AD33" s="676"/>
      <c r="AE33" s="676" t="s">
        <v>421</v>
      </c>
      <c r="AF33" s="676" t="s">
        <v>417</v>
      </c>
      <c r="AG33" s="676" t="s">
        <v>1664</v>
      </c>
      <c r="AH33" s="675">
        <v>10</v>
      </c>
      <c r="AI33" s="675" t="s">
        <v>424</v>
      </c>
      <c r="AJ33" s="675" t="s">
        <v>1661</v>
      </c>
      <c r="AK33" s="678">
        <f t="shared" ca="1" si="8"/>
        <v>10</v>
      </c>
      <c r="AL33" s="675">
        <f t="shared" ca="1" si="9"/>
        <v>11</v>
      </c>
      <c r="AM33" s="675" t="s">
        <v>459</v>
      </c>
      <c r="AN33" s="675" t="s">
        <v>1229</v>
      </c>
      <c r="AO33" s="685" t="s">
        <v>440</v>
      </c>
      <c r="AP33" s="835" t="s">
        <v>1769</v>
      </c>
      <c r="AQ33" s="714" t="s">
        <v>448</v>
      </c>
      <c r="AR33" s="837" t="s">
        <v>1778</v>
      </c>
      <c r="AS33" s="685" t="s">
        <v>440</v>
      </c>
      <c r="AT33" s="685"/>
      <c r="AU33" s="688" t="s">
        <v>122</v>
      </c>
      <c r="AV33" s="689" t="s">
        <v>126</v>
      </c>
      <c r="AW33" s="681" t="s">
        <v>459</v>
      </c>
      <c r="AX33" s="217" t="s">
        <v>129</v>
      </c>
      <c r="AY33" s="690">
        <v>183.58799999999999</v>
      </c>
      <c r="AZ33" s="685" t="s">
        <v>465</v>
      </c>
      <c r="BA33" s="678">
        <v>556</v>
      </c>
      <c r="BB33" s="678">
        <v>2011</v>
      </c>
      <c r="BC33" s="705">
        <v>557</v>
      </c>
      <c r="BD33" s="678">
        <v>2012</v>
      </c>
      <c r="BE33" s="217" t="s">
        <v>755</v>
      </c>
      <c r="BF33" s="678" t="s">
        <v>597</v>
      </c>
      <c r="BG33" s="678">
        <v>1998</v>
      </c>
      <c r="BH33" s="688" t="s">
        <v>1020</v>
      </c>
      <c r="BI33" s="688" t="s">
        <v>754</v>
      </c>
      <c r="BJ33" s="678"/>
      <c r="BK33" s="678"/>
      <c r="BL33" s="678"/>
      <c r="BM33" s="219" t="s">
        <v>1013</v>
      </c>
      <c r="BN33" s="219" t="s">
        <v>1009</v>
      </c>
      <c r="BO33" s="678" t="s">
        <v>881</v>
      </c>
      <c r="BP33" s="692" t="s">
        <v>947</v>
      </c>
      <c r="BQ33" s="675" t="s">
        <v>876</v>
      </c>
      <c r="BR33" s="675" t="s">
        <v>933</v>
      </c>
      <c r="BS33" s="679" t="s">
        <v>956</v>
      </c>
      <c r="BT33" s="678" t="s">
        <v>190</v>
      </c>
      <c r="BU33" s="693">
        <v>2661100</v>
      </c>
      <c r="BV33" s="712" t="s">
        <v>351</v>
      </c>
      <c r="BW33" s="694">
        <v>36</v>
      </c>
      <c r="BX33" s="217" t="s">
        <v>650</v>
      </c>
      <c r="BY33" s="687" t="s">
        <v>1102</v>
      </c>
      <c r="BZ33" s="217" t="s">
        <v>1103</v>
      </c>
      <c r="CA33" s="687" t="s">
        <v>1102</v>
      </c>
      <c r="CB33" s="679" t="s">
        <v>1022</v>
      </c>
    </row>
    <row r="34" spans="1:80" s="695" customFormat="1" ht="30" customHeight="1">
      <c r="A34" s="678">
        <v>24</v>
      </c>
      <c r="B34" s="678">
        <v>7</v>
      </c>
      <c r="C34" s="729" t="s">
        <v>1701</v>
      </c>
      <c r="D34" s="730">
        <v>510185668</v>
      </c>
      <c r="E34" s="731" t="s">
        <v>1700</v>
      </c>
      <c r="F34" s="683"/>
      <c r="G34" s="217" t="s">
        <v>1699</v>
      </c>
      <c r="H34" s="678" t="s">
        <v>38</v>
      </c>
      <c r="I34" s="678"/>
      <c r="J34" s="678" t="s">
        <v>604</v>
      </c>
      <c r="K34" s="678" t="s">
        <v>10</v>
      </c>
      <c r="L34" s="678">
        <v>1</v>
      </c>
      <c r="M34" s="678"/>
      <c r="N34" s="217" t="s">
        <v>100</v>
      </c>
      <c r="O34" s="678">
        <v>12</v>
      </c>
      <c r="P34" s="681" t="s">
        <v>422</v>
      </c>
      <c r="Q34" s="678">
        <v>1967</v>
      </c>
      <c r="R34" s="678" t="s">
        <v>1648</v>
      </c>
      <c r="S34" s="698" t="s">
        <v>1743</v>
      </c>
      <c r="T34" s="679" t="str">
        <f t="shared" si="1"/>
        <v>Lumajang, 12 SEPTEMBER 1967</v>
      </c>
      <c r="U34" s="680">
        <v>24727</v>
      </c>
      <c r="V34" s="680">
        <v>37438</v>
      </c>
      <c r="W34" s="681">
        <f t="shared" ca="1" si="0"/>
        <v>41786</v>
      </c>
      <c r="X34" s="682">
        <f t="shared" ca="1" si="2"/>
        <v>17059</v>
      </c>
      <c r="Y34" s="682">
        <f t="shared" ca="1" si="3"/>
        <v>4348</v>
      </c>
      <c r="Z34" s="676">
        <f t="shared" ca="1" si="4"/>
        <v>46</v>
      </c>
      <c r="AA34" s="676">
        <f t="shared" ca="1" si="5"/>
        <v>9</v>
      </c>
      <c r="AB34" s="826">
        <f t="shared" ca="1" si="6"/>
        <v>46</v>
      </c>
      <c r="AC34" s="676">
        <f t="shared" ca="1" si="7"/>
        <v>46</v>
      </c>
      <c r="AD34" s="683"/>
      <c r="AE34" s="676" t="s">
        <v>421</v>
      </c>
      <c r="AF34" s="676" t="s">
        <v>416</v>
      </c>
      <c r="AG34" s="676" t="s">
        <v>1664</v>
      </c>
      <c r="AH34" s="675">
        <v>10</v>
      </c>
      <c r="AI34" s="675" t="s">
        <v>424</v>
      </c>
      <c r="AJ34" s="699">
        <v>41426</v>
      </c>
      <c r="AK34" s="678">
        <f t="shared" ca="1" si="8"/>
        <v>11</v>
      </c>
      <c r="AL34" s="675">
        <f t="shared" ca="1" si="9"/>
        <v>11</v>
      </c>
      <c r="AM34" s="675"/>
      <c r="AN34" s="675"/>
      <c r="AO34" s="685" t="s">
        <v>440</v>
      </c>
      <c r="AP34" s="697" t="s">
        <v>1769</v>
      </c>
      <c r="AQ34" s="681" t="s">
        <v>448</v>
      </c>
      <c r="AR34" s="698" t="s">
        <v>1874</v>
      </c>
      <c r="AS34" s="685" t="s">
        <v>1692</v>
      </c>
      <c r="AT34" s="697" t="s">
        <v>1828</v>
      </c>
      <c r="AU34" s="688" t="s">
        <v>122</v>
      </c>
      <c r="AV34" s="689" t="s">
        <v>126</v>
      </c>
      <c r="AW34" s="676" t="s">
        <v>459</v>
      </c>
      <c r="AX34" s="217" t="s">
        <v>129</v>
      </c>
      <c r="AY34" s="690"/>
      <c r="AZ34" s="685"/>
      <c r="BA34" s="678"/>
      <c r="BB34" s="678"/>
      <c r="BC34" s="705"/>
      <c r="BD34" s="678"/>
      <c r="BE34" s="217" t="s">
        <v>811</v>
      </c>
      <c r="BF34" s="678" t="s">
        <v>597</v>
      </c>
      <c r="BG34" s="678">
        <v>1996</v>
      </c>
      <c r="BH34" s="688" t="s">
        <v>1872</v>
      </c>
      <c r="BI34" s="688" t="s">
        <v>1873</v>
      </c>
      <c r="BJ34" s="678" t="s">
        <v>1059</v>
      </c>
      <c r="BK34" s="678" t="s">
        <v>1871</v>
      </c>
      <c r="BL34" s="675">
        <v>219</v>
      </c>
      <c r="BM34" s="703" t="s">
        <v>1816</v>
      </c>
      <c r="BN34" s="219" t="s">
        <v>1009</v>
      </c>
      <c r="BO34" s="678" t="s">
        <v>1988</v>
      </c>
      <c r="BP34" s="703" t="s">
        <v>1814</v>
      </c>
      <c r="BQ34" s="838" t="s">
        <v>1864</v>
      </c>
      <c r="BR34" s="704" t="s">
        <v>1807</v>
      </c>
      <c r="BS34" s="701" t="s">
        <v>1793</v>
      </c>
      <c r="BT34" s="705" t="s">
        <v>1800</v>
      </c>
      <c r="BU34" s="693">
        <v>2492400</v>
      </c>
      <c r="BV34" s="217" t="s">
        <v>76</v>
      </c>
      <c r="BW34" s="678">
        <v>24</v>
      </c>
      <c r="BX34" s="217"/>
      <c r="BY34" s="217"/>
      <c r="BZ34" s="706" t="s">
        <v>1821</v>
      </c>
      <c r="CA34" s="217"/>
      <c r="CB34" s="679" t="s">
        <v>1756</v>
      </c>
    </row>
    <row r="35" spans="1:80" s="695" customFormat="1" ht="30" customHeight="1">
      <c r="A35" s="678">
        <v>25</v>
      </c>
      <c r="B35" s="678">
        <v>8</v>
      </c>
      <c r="C35" s="679" t="s">
        <v>171</v>
      </c>
      <c r="D35" s="682" t="s">
        <v>634</v>
      </c>
      <c r="E35" s="728" t="s">
        <v>145</v>
      </c>
      <c r="F35" s="677" t="s">
        <v>388</v>
      </c>
      <c r="G35" s="696" t="s">
        <v>92</v>
      </c>
      <c r="H35" s="678" t="s">
        <v>38</v>
      </c>
      <c r="I35" s="678"/>
      <c r="J35" s="678" t="s">
        <v>604</v>
      </c>
      <c r="K35" s="678" t="s">
        <v>10</v>
      </c>
      <c r="L35" s="678">
        <v>1</v>
      </c>
      <c r="M35" s="678"/>
      <c r="N35" s="217" t="s">
        <v>106</v>
      </c>
      <c r="O35" s="675" t="s">
        <v>111</v>
      </c>
      <c r="P35" s="675" t="s">
        <v>290</v>
      </c>
      <c r="Q35" s="675">
        <v>1970</v>
      </c>
      <c r="R35" s="678" t="s">
        <v>1648</v>
      </c>
      <c r="S35" s="675" t="s">
        <v>1641</v>
      </c>
      <c r="T35" s="679" t="str">
        <f t="shared" si="1"/>
        <v>Kulon Progo, 12 NOPEMBER 1970</v>
      </c>
      <c r="U35" s="680">
        <v>25884</v>
      </c>
      <c r="V35" s="680">
        <v>37803</v>
      </c>
      <c r="W35" s="681">
        <f t="shared" ca="1" si="0"/>
        <v>41786</v>
      </c>
      <c r="X35" s="682">
        <f t="shared" ca="1" si="2"/>
        <v>15902</v>
      </c>
      <c r="Y35" s="682">
        <f t="shared" ca="1" si="3"/>
        <v>3983</v>
      </c>
      <c r="Z35" s="676">
        <f t="shared" ca="1" si="4"/>
        <v>43</v>
      </c>
      <c r="AA35" s="676">
        <f t="shared" ca="1" si="5"/>
        <v>7</v>
      </c>
      <c r="AB35" s="826">
        <f t="shared" ca="1" si="6"/>
        <v>43</v>
      </c>
      <c r="AC35" s="676">
        <f t="shared" ca="1" si="7"/>
        <v>43</v>
      </c>
      <c r="AD35" s="676"/>
      <c r="AE35" s="676" t="s">
        <v>422</v>
      </c>
      <c r="AF35" s="676" t="s">
        <v>417</v>
      </c>
      <c r="AG35" s="676" t="s">
        <v>1671</v>
      </c>
      <c r="AH35" s="675">
        <v>10</v>
      </c>
      <c r="AI35" s="675" t="s">
        <v>424</v>
      </c>
      <c r="AJ35" s="675" t="s">
        <v>1661</v>
      </c>
      <c r="AK35" s="678">
        <f t="shared" ca="1" si="8"/>
        <v>10</v>
      </c>
      <c r="AL35" s="675">
        <f t="shared" ca="1" si="9"/>
        <v>11</v>
      </c>
      <c r="AM35" s="675" t="s">
        <v>1004</v>
      </c>
      <c r="AN35" s="675" t="s">
        <v>1229</v>
      </c>
      <c r="AO35" s="685" t="s">
        <v>441</v>
      </c>
      <c r="AP35" s="833" t="s">
        <v>1770</v>
      </c>
      <c r="AQ35" s="681" t="s">
        <v>449</v>
      </c>
      <c r="AR35" s="837" t="s">
        <v>1777</v>
      </c>
      <c r="AS35" s="685" t="s">
        <v>574</v>
      </c>
      <c r="AT35" s="685"/>
      <c r="AU35" s="688" t="s">
        <v>122</v>
      </c>
      <c r="AV35" s="689" t="s">
        <v>126</v>
      </c>
      <c r="AW35" s="681" t="s">
        <v>1004</v>
      </c>
      <c r="AX35" s="217" t="s">
        <v>850</v>
      </c>
      <c r="AY35" s="690">
        <v>119.65</v>
      </c>
      <c r="AZ35" s="685" t="s">
        <v>467</v>
      </c>
      <c r="BA35" s="678">
        <v>559</v>
      </c>
      <c r="BB35" s="678">
        <v>2011</v>
      </c>
      <c r="BC35" s="705">
        <v>560</v>
      </c>
      <c r="BD35" s="678">
        <v>2012</v>
      </c>
      <c r="BE35" s="217" t="s">
        <v>743</v>
      </c>
      <c r="BF35" s="678" t="s">
        <v>597</v>
      </c>
      <c r="BG35" s="678">
        <v>1996</v>
      </c>
      <c r="BH35" s="688" t="s">
        <v>611</v>
      </c>
      <c r="BI35" s="688" t="s">
        <v>761</v>
      </c>
      <c r="BJ35" s="678"/>
      <c r="BK35" s="678"/>
      <c r="BL35" s="678"/>
      <c r="BM35" s="219" t="s">
        <v>1013</v>
      </c>
      <c r="BN35" s="219" t="s">
        <v>1009</v>
      </c>
      <c r="BO35" s="678" t="s">
        <v>881</v>
      </c>
      <c r="BP35" s="692" t="s">
        <v>940</v>
      </c>
      <c r="BQ35" s="675" t="s">
        <v>878</v>
      </c>
      <c r="BR35" s="675" t="s">
        <v>935</v>
      </c>
      <c r="BS35" s="679" t="s">
        <v>965</v>
      </c>
      <c r="BT35" s="678" t="s">
        <v>193</v>
      </c>
      <c r="BU35" s="693">
        <v>2661100</v>
      </c>
      <c r="BV35" s="712" t="s">
        <v>347</v>
      </c>
      <c r="BW35" s="694" t="s">
        <v>1272</v>
      </c>
      <c r="BX35" s="217" t="s">
        <v>652</v>
      </c>
      <c r="BY35" s="687" t="s">
        <v>1108</v>
      </c>
      <c r="BZ35" s="217" t="s">
        <v>1109</v>
      </c>
      <c r="CA35" s="687" t="s">
        <v>1108</v>
      </c>
      <c r="CB35" s="679" t="s">
        <v>1024</v>
      </c>
    </row>
    <row r="36" spans="1:80" s="695" customFormat="1" ht="30" customHeight="1">
      <c r="A36" s="678">
        <v>26</v>
      </c>
      <c r="B36" s="678">
        <v>9</v>
      </c>
      <c r="C36" s="679" t="s">
        <v>170</v>
      </c>
      <c r="D36" s="682" t="s">
        <v>635</v>
      </c>
      <c r="E36" s="728" t="s">
        <v>144</v>
      </c>
      <c r="F36" s="677" t="s">
        <v>387</v>
      </c>
      <c r="G36" s="696" t="s">
        <v>91</v>
      </c>
      <c r="H36" s="678" t="s">
        <v>38</v>
      </c>
      <c r="I36" s="678"/>
      <c r="J36" s="678" t="s">
        <v>604</v>
      </c>
      <c r="K36" s="678" t="s">
        <v>10</v>
      </c>
      <c r="L36" s="678">
        <v>1</v>
      </c>
      <c r="M36" s="678"/>
      <c r="N36" s="217" t="s">
        <v>100</v>
      </c>
      <c r="O36" s="714" t="s">
        <v>116</v>
      </c>
      <c r="P36" s="714" t="s">
        <v>416</v>
      </c>
      <c r="Q36" s="714" t="s">
        <v>120</v>
      </c>
      <c r="R36" s="678" t="s">
        <v>1648</v>
      </c>
      <c r="S36" s="714" t="s">
        <v>1646</v>
      </c>
      <c r="T36" s="679" t="str">
        <f t="shared" si="1"/>
        <v>Lumajang, 17 APRIL 1971</v>
      </c>
      <c r="U36" s="680">
        <v>26040</v>
      </c>
      <c r="V36" s="680">
        <v>37803</v>
      </c>
      <c r="W36" s="681">
        <f t="shared" ca="1" si="0"/>
        <v>41786</v>
      </c>
      <c r="X36" s="682">
        <f t="shared" ca="1" si="2"/>
        <v>15746</v>
      </c>
      <c r="Y36" s="682">
        <f t="shared" ca="1" si="3"/>
        <v>3983</v>
      </c>
      <c r="Z36" s="676">
        <f t="shared" ca="1" si="4"/>
        <v>43</v>
      </c>
      <c r="AA36" s="676">
        <f t="shared" ca="1" si="5"/>
        <v>2</v>
      </c>
      <c r="AB36" s="826">
        <f t="shared" ca="1" si="6"/>
        <v>43</v>
      </c>
      <c r="AC36" s="676">
        <f t="shared" ca="1" si="7"/>
        <v>43</v>
      </c>
      <c r="AD36" s="676"/>
      <c r="AE36" s="676" t="s">
        <v>422</v>
      </c>
      <c r="AF36" s="676" t="s">
        <v>417</v>
      </c>
      <c r="AG36" s="676" t="s">
        <v>1671</v>
      </c>
      <c r="AH36" s="675">
        <v>10</v>
      </c>
      <c r="AI36" s="675" t="s">
        <v>424</v>
      </c>
      <c r="AJ36" s="675" t="s">
        <v>1661</v>
      </c>
      <c r="AK36" s="678">
        <f t="shared" ca="1" si="8"/>
        <v>10</v>
      </c>
      <c r="AL36" s="675">
        <f t="shared" ca="1" si="9"/>
        <v>11</v>
      </c>
      <c r="AM36" s="675" t="s">
        <v>1004</v>
      </c>
      <c r="AN36" s="675" t="s">
        <v>1229</v>
      </c>
      <c r="AO36" s="685" t="s">
        <v>441</v>
      </c>
      <c r="AP36" s="833" t="s">
        <v>1770</v>
      </c>
      <c r="AQ36" s="681" t="s">
        <v>449</v>
      </c>
      <c r="AR36" s="706" t="s">
        <v>1776</v>
      </c>
      <c r="AS36" s="685" t="s">
        <v>441</v>
      </c>
      <c r="AT36" s="685"/>
      <c r="AU36" s="688" t="s">
        <v>122</v>
      </c>
      <c r="AV36" s="689" t="s">
        <v>126</v>
      </c>
      <c r="AW36" s="681" t="s">
        <v>1004</v>
      </c>
      <c r="AX36" s="217" t="s">
        <v>129</v>
      </c>
      <c r="AY36" s="690">
        <v>120.65</v>
      </c>
      <c r="AZ36" s="685" t="s">
        <v>467</v>
      </c>
      <c r="BA36" s="678">
        <v>559</v>
      </c>
      <c r="BB36" s="678">
        <v>2011</v>
      </c>
      <c r="BC36" s="705">
        <v>560</v>
      </c>
      <c r="BD36" s="678">
        <v>2012</v>
      </c>
      <c r="BE36" s="217" t="s">
        <v>760</v>
      </c>
      <c r="BF36" s="678" t="s">
        <v>597</v>
      </c>
      <c r="BG36" s="678">
        <v>1997</v>
      </c>
      <c r="BH36" s="688" t="s">
        <v>614</v>
      </c>
      <c r="BI36" s="688" t="s">
        <v>759</v>
      </c>
      <c r="BJ36" s="678"/>
      <c r="BK36" s="678"/>
      <c r="BL36" s="678"/>
      <c r="BM36" s="219" t="s">
        <v>1130</v>
      </c>
      <c r="BN36" s="219" t="s">
        <v>1009</v>
      </c>
      <c r="BO36" s="678" t="s">
        <v>1129</v>
      </c>
      <c r="BP36" s="839" t="s">
        <v>74</v>
      </c>
      <c r="BQ36" s="675" t="s">
        <v>1127</v>
      </c>
      <c r="BR36" s="675" t="s">
        <v>1128</v>
      </c>
      <c r="BS36" s="679" t="s">
        <v>1890</v>
      </c>
      <c r="BT36" s="678" t="s">
        <v>192</v>
      </c>
      <c r="BU36" s="693">
        <v>2661100</v>
      </c>
      <c r="BV36" s="712" t="s">
        <v>1905</v>
      </c>
      <c r="BW36" s="678" t="s">
        <v>1273</v>
      </c>
      <c r="BX36" s="217" t="s">
        <v>651</v>
      </c>
      <c r="BY36" s="687" t="s">
        <v>1106</v>
      </c>
      <c r="BZ36" s="217" t="s">
        <v>1107</v>
      </c>
      <c r="CA36" s="687" t="s">
        <v>1106</v>
      </c>
      <c r="CB36" s="679" t="s">
        <v>980</v>
      </c>
    </row>
    <row r="37" spans="1:80" s="695" customFormat="1" ht="30" customHeight="1">
      <c r="A37" s="678">
        <v>27</v>
      </c>
      <c r="B37" s="678">
        <v>10</v>
      </c>
      <c r="C37" s="679" t="s">
        <v>668</v>
      </c>
      <c r="D37" s="682" t="s">
        <v>633</v>
      </c>
      <c r="E37" s="728" t="s">
        <v>146</v>
      </c>
      <c r="F37" s="678" t="s">
        <v>396</v>
      </c>
      <c r="G37" s="696" t="s">
        <v>93</v>
      </c>
      <c r="H37" s="678" t="s">
        <v>38</v>
      </c>
      <c r="I37" s="678"/>
      <c r="J37" s="678" t="s">
        <v>604</v>
      </c>
      <c r="K37" s="678" t="s">
        <v>10</v>
      </c>
      <c r="L37" s="678">
        <v>1</v>
      </c>
      <c r="M37" s="678"/>
      <c r="N37" s="217" t="s">
        <v>107</v>
      </c>
      <c r="O37" s="675" t="s">
        <v>115</v>
      </c>
      <c r="P37" s="681" t="s">
        <v>417</v>
      </c>
      <c r="Q37" s="675">
        <v>1972</v>
      </c>
      <c r="R37" s="678" t="s">
        <v>1648</v>
      </c>
      <c r="S37" s="681" t="s">
        <v>1645</v>
      </c>
      <c r="T37" s="679" t="str">
        <f t="shared" si="1"/>
        <v>Labolu, 26 MARET 1972</v>
      </c>
      <c r="U37" s="680">
        <v>26384</v>
      </c>
      <c r="V37" s="680">
        <v>37803</v>
      </c>
      <c r="W37" s="681">
        <f t="shared" ca="1" si="0"/>
        <v>41786</v>
      </c>
      <c r="X37" s="682">
        <f t="shared" ca="1" si="2"/>
        <v>15402</v>
      </c>
      <c r="Y37" s="682">
        <f t="shared" ca="1" si="3"/>
        <v>3983</v>
      </c>
      <c r="Z37" s="676">
        <f t="shared" ca="1" si="4"/>
        <v>42</v>
      </c>
      <c r="AA37" s="676">
        <f t="shared" ca="1" si="5"/>
        <v>2</v>
      </c>
      <c r="AB37" s="826">
        <f t="shared" ca="1" si="6"/>
        <v>42</v>
      </c>
      <c r="AC37" s="676">
        <f t="shared" ca="1" si="7"/>
        <v>42</v>
      </c>
      <c r="AD37" s="676"/>
      <c r="AE37" s="676" t="s">
        <v>422</v>
      </c>
      <c r="AF37" s="676" t="s">
        <v>417</v>
      </c>
      <c r="AG37" s="676" t="s">
        <v>1671</v>
      </c>
      <c r="AH37" s="675">
        <v>10</v>
      </c>
      <c r="AI37" s="675" t="s">
        <v>424</v>
      </c>
      <c r="AJ37" s="675" t="s">
        <v>1661</v>
      </c>
      <c r="AK37" s="678">
        <f t="shared" ca="1" si="8"/>
        <v>10</v>
      </c>
      <c r="AL37" s="675">
        <f t="shared" ca="1" si="9"/>
        <v>11</v>
      </c>
      <c r="AM37" s="675" t="s">
        <v>1004</v>
      </c>
      <c r="AN37" s="675" t="s">
        <v>465</v>
      </c>
      <c r="AO37" s="685" t="s">
        <v>441</v>
      </c>
      <c r="AP37" s="833" t="s">
        <v>1770</v>
      </c>
      <c r="AQ37" s="681" t="s">
        <v>449</v>
      </c>
      <c r="AR37" s="837" t="s">
        <v>1776</v>
      </c>
      <c r="AS37" s="685" t="s">
        <v>1018</v>
      </c>
      <c r="AT37" s="685"/>
      <c r="AU37" s="688" t="s">
        <v>122</v>
      </c>
      <c r="AV37" s="689" t="s">
        <v>126</v>
      </c>
      <c r="AW37" s="681" t="s">
        <v>1004</v>
      </c>
      <c r="AX37" s="217" t="s">
        <v>851</v>
      </c>
      <c r="AY37" s="690">
        <v>120.65</v>
      </c>
      <c r="AZ37" s="685" t="s">
        <v>467</v>
      </c>
      <c r="BA37" s="678">
        <v>558</v>
      </c>
      <c r="BB37" s="678">
        <v>2011</v>
      </c>
      <c r="BC37" s="705">
        <v>558</v>
      </c>
      <c r="BD37" s="678">
        <v>2012</v>
      </c>
      <c r="BE37" s="217" t="s">
        <v>743</v>
      </c>
      <c r="BF37" s="678" t="s">
        <v>597</v>
      </c>
      <c r="BG37" s="678">
        <v>1999</v>
      </c>
      <c r="BH37" s="688" t="s">
        <v>611</v>
      </c>
      <c r="BI37" s="688" t="s">
        <v>750</v>
      </c>
      <c r="BJ37" s="678" t="s">
        <v>1059</v>
      </c>
      <c r="BK37" s="678" t="s">
        <v>1066</v>
      </c>
      <c r="BL37" s="678">
        <v>219</v>
      </c>
      <c r="BM37" s="219" t="s">
        <v>1014</v>
      </c>
      <c r="BN37" s="219" t="s">
        <v>1011</v>
      </c>
      <c r="BO37" s="678" t="s">
        <v>882</v>
      </c>
      <c r="BP37" s="692" t="s">
        <v>943</v>
      </c>
      <c r="BQ37" s="675" t="s">
        <v>866</v>
      </c>
      <c r="BR37" s="675" t="s">
        <v>936</v>
      </c>
      <c r="BS37" s="679" t="s">
        <v>936</v>
      </c>
      <c r="BT37" s="678" t="s">
        <v>1977</v>
      </c>
      <c r="BU37" s="693">
        <v>2420100</v>
      </c>
      <c r="BV37" s="712" t="s">
        <v>1267</v>
      </c>
      <c r="BW37" s="694" t="s">
        <v>1271</v>
      </c>
      <c r="BX37" s="217" t="s">
        <v>1132</v>
      </c>
      <c r="BY37" s="687" t="s">
        <v>1110</v>
      </c>
      <c r="BZ37" s="217" t="s">
        <v>1111</v>
      </c>
      <c r="CA37" s="687" t="s">
        <v>1110</v>
      </c>
      <c r="CB37" s="679" t="s">
        <v>981</v>
      </c>
    </row>
    <row r="38" spans="1:80" s="695" customFormat="1" ht="30" customHeight="1">
      <c r="A38" s="678">
        <v>28</v>
      </c>
      <c r="B38" s="678">
        <v>11</v>
      </c>
      <c r="C38" s="679" t="s">
        <v>173</v>
      </c>
      <c r="D38" s="682" t="s">
        <v>631</v>
      </c>
      <c r="E38" s="728" t="s">
        <v>148</v>
      </c>
      <c r="F38" s="677" t="s">
        <v>390</v>
      </c>
      <c r="G38" s="696" t="s">
        <v>94</v>
      </c>
      <c r="H38" s="678" t="s">
        <v>38</v>
      </c>
      <c r="I38" s="678"/>
      <c r="J38" s="678" t="s">
        <v>604</v>
      </c>
      <c r="K38" s="678" t="s">
        <v>10</v>
      </c>
      <c r="L38" s="678">
        <v>1</v>
      </c>
      <c r="M38" s="678"/>
      <c r="N38" s="217" t="s">
        <v>100</v>
      </c>
      <c r="O38" s="678">
        <v>29</v>
      </c>
      <c r="P38" s="675" t="s">
        <v>419</v>
      </c>
      <c r="Q38" s="678">
        <v>1974</v>
      </c>
      <c r="R38" s="678" t="s">
        <v>1648</v>
      </c>
      <c r="S38" s="675" t="s">
        <v>1735</v>
      </c>
      <c r="T38" s="679" t="str">
        <f t="shared" si="1"/>
        <v>Lumajang, 29 JUNI 1974</v>
      </c>
      <c r="U38" s="680">
        <v>27209</v>
      </c>
      <c r="V38" s="680">
        <v>37834</v>
      </c>
      <c r="W38" s="681">
        <f t="shared" ca="1" si="0"/>
        <v>41786</v>
      </c>
      <c r="X38" s="682">
        <f t="shared" ca="1" si="2"/>
        <v>14577</v>
      </c>
      <c r="Y38" s="682">
        <f t="shared" ca="1" si="3"/>
        <v>3952</v>
      </c>
      <c r="Z38" s="676">
        <f t="shared" ca="1" si="4"/>
        <v>39</v>
      </c>
      <c r="AA38" s="676">
        <f t="shared" ca="1" si="5"/>
        <v>11</v>
      </c>
      <c r="AB38" s="826">
        <f t="shared" ca="1" si="6"/>
        <v>39</v>
      </c>
      <c r="AC38" s="676">
        <f t="shared" ca="1" si="7"/>
        <v>39</v>
      </c>
      <c r="AD38" s="683"/>
      <c r="AE38" s="676" t="s">
        <v>422</v>
      </c>
      <c r="AF38" s="676" t="s">
        <v>420</v>
      </c>
      <c r="AG38" s="676" t="s">
        <v>1671</v>
      </c>
      <c r="AH38" s="675">
        <v>10</v>
      </c>
      <c r="AI38" s="675" t="s">
        <v>424</v>
      </c>
      <c r="AJ38" s="675" t="s">
        <v>1676</v>
      </c>
      <c r="AK38" s="678">
        <f t="shared" ca="1" si="8"/>
        <v>10</v>
      </c>
      <c r="AL38" s="675">
        <f t="shared" ca="1" si="9"/>
        <v>10</v>
      </c>
      <c r="AM38" s="675" t="s">
        <v>1004</v>
      </c>
      <c r="AN38" s="675" t="s">
        <v>465</v>
      </c>
      <c r="AO38" s="685" t="s">
        <v>441</v>
      </c>
      <c r="AP38" s="840" t="s">
        <v>1770</v>
      </c>
      <c r="AQ38" s="681" t="s">
        <v>449</v>
      </c>
      <c r="AR38" s="837" t="s">
        <v>1776</v>
      </c>
      <c r="AS38" s="685" t="s">
        <v>1019</v>
      </c>
      <c r="AT38" s="685"/>
      <c r="AU38" s="688" t="s">
        <v>122</v>
      </c>
      <c r="AV38" s="689" t="s">
        <v>126</v>
      </c>
      <c r="AW38" s="681" t="s">
        <v>1004</v>
      </c>
      <c r="AX38" s="217" t="s">
        <v>129</v>
      </c>
      <c r="AY38" s="690">
        <v>119.65</v>
      </c>
      <c r="AZ38" s="685" t="s">
        <v>467</v>
      </c>
      <c r="BA38" s="678">
        <v>557</v>
      </c>
      <c r="BB38" s="678">
        <v>2011</v>
      </c>
      <c r="BC38" s="705">
        <v>558</v>
      </c>
      <c r="BD38" s="678">
        <v>2012</v>
      </c>
      <c r="BE38" s="217" t="s">
        <v>765</v>
      </c>
      <c r="BF38" s="678" t="s">
        <v>597</v>
      </c>
      <c r="BG38" s="678">
        <v>2002</v>
      </c>
      <c r="BH38" s="688" t="s">
        <v>337</v>
      </c>
      <c r="BI38" s="688" t="s">
        <v>766</v>
      </c>
      <c r="BJ38" s="675"/>
      <c r="BK38" s="675"/>
      <c r="BL38" s="675"/>
      <c r="BM38" s="679"/>
      <c r="BN38" s="678" t="s">
        <v>1986</v>
      </c>
      <c r="BO38" s="678" t="s">
        <v>1985</v>
      </c>
      <c r="BP38" s="678" t="s">
        <v>1987</v>
      </c>
      <c r="BQ38" s="675" t="s">
        <v>1886</v>
      </c>
      <c r="BR38" s="675"/>
      <c r="BS38" s="675" t="s">
        <v>1887</v>
      </c>
      <c r="BT38" s="678" t="s">
        <v>195</v>
      </c>
      <c r="BU38" s="693">
        <v>2420100</v>
      </c>
      <c r="BV38" s="712" t="s">
        <v>1268</v>
      </c>
      <c r="BW38" s="678" t="s">
        <v>1274</v>
      </c>
      <c r="BX38" s="217" t="s">
        <v>654</v>
      </c>
      <c r="BY38" s="687" t="s">
        <v>1113</v>
      </c>
      <c r="BZ38" s="217" t="s">
        <v>1114</v>
      </c>
      <c r="CA38" s="217"/>
      <c r="CB38" s="679" t="s">
        <v>1025</v>
      </c>
    </row>
    <row r="39" spans="1:80" s="695" customFormat="1" ht="30" customHeight="1">
      <c r="A39" s="678">
        <v>29</v>
      </c>
      <c r="B39" s="678">
        <v>12</v>
      </c>
      <c r="C39" s="679" t="s">
        <v>172</v>
      </c>
      <c r="D39" s="682" t="s">
        <v>632</v>
      </c>
      <c r="E39" s="728" t="s">
        <v>147</v>
      </c>
      <c r="F39" s="677" t="s">
        <v>389</v>
      </c>
      <c r="G39" s="696" t="s">
        <v>670</v>
      </c>
      <c r="H39" s="678"/>
      <c r="I39" s="689" t="s">
        <v>39</v>
      </c>
      <c r="J39" s="678" t="s">
        <v>604</v>
      </c>
      <c r="K39" s="678" t="s">
        <v>10</v>
      </c>
      <c r="L39" s="678">
        <v>1</v>
      </c>
      <c r="M39" s="678"/>
      <c r="N39" s="217" t="s">
        <v>100</v>
      </c>
      <c r="O39" s="675" t="s">
        <v>116</v>
      </c>
      <c r="P39" s="714" t="s">
        <v>416</v>
      </c>
      <c r="Q39" s="675">
        <v>1977</v>
      </c>
      <c r="R39" s="678" t="s">
        <v>1648</v>
      </c>
      <c r="S39" s="714" t="s">
        <v>1646</v>
      </c>
      <c r="T39" s="679" t="str">
        <f t="shared" si="1"/>
        <v>Lumajang, 17 APRIL 1977</v>
      </c>
      <c r="U39" s="680">
        <v>28232</v>
      </c>
      <c r="V39" s="680">
        <v>37803</v>
      </c>
      <c r="W39" s="681">
        <f t="shared" ca="1" si="0"/>
        <v>41786</v>
      </c>
      <c r="X39" s="682">
        <f t="shared" ca="1" si="2"/>
        <v>13554</v>
      </c>
      <c r="Y39" s="682">
        <f t="shared" ca="1" si="3"/>
        <v>3983</v>
      </c>
      <c r="Z39" s="676">
        <f t="shared" ca="1" si="4"/>
        <v>37</v>
      </c>
      <c r="AA39" s="676">
        <f t="shared" ca="1" si="5"/>
        <v>2</v>
      </c>
      <c r="AB39" s="826">
        <f t="shared" ca="1" si="6"/>
        <v>37</v>
      </c>
      <c r="AC39" s="676">
        <f t="shared" ca="1" si="7"/>
        <v>37</v>
      </c>
      <c r="AD39" s="676"/>
      <c r="AE39" s="676" t="s">
        <v>422</v>
      </c>
      <c r="AF39" s="676" t="s">
        <v>417</v>
      </c>
      <c r="AG39" s="676" t="s">
        <v>1671</v>
      </c>
      <c r="AH39" s="675">
        <v>10</v>
      </c>
      <c r="AI39" s="675" t="s">
        <v>424</v>
      </c>
      <c r="AJ39" s="675" t="s">
        <v>1661</v>
      </c>
      <c r="AK39" s="678">
        <f t="shared" ca="1" si="8"/>
        <v>10</v>
      </c>
      <c r="AL39" s="675">
        <f t="shared" ca="1" si="9"/>
        <v>11</v>
      </c>
      <c r="AM39" s="675" t="s">
        <v>1004</v>
      </c>
      <c r="AN39" s="675" t="s">
        <v>465</v>
      </c>
      <c r="AO39" s="685" t="s">
        <v>441</v>
      </c>
      <c r="AP39" s="833" t="s">
        <v>1770</v>
      </c>
      <c r="AQ39" s="681" t="s">
        <v>449</v>
      </c>
      <c r="AR39" s="837" t="s">
        <v>1776</v>
      </c>
      <c r="AS39" s="685" t="s">
        <v>441</v>
      </c>
      <c r="AT39" s="685"/>
      <c r="AU39" s="688" t="s">
        <v>122</v>
      </c>
      <c r="AV39" s="689" t="s">
        <v>126</v>
      </c>
      <c r="AW39" s="681" t="s">
        <v>1004</v>
      </c>
      <c r="AX39" s="217" t="s">
        <v>129</v>
      </c>
      <c r="AY39" s="690">
        <v>119.65</v>
      </c>
      <c r="AZ39" s="685" t="s">
        <v>467</v>
      </c>
      <c r="BA39" s="678">
        <v>551</v>
      </c>
      <c r="BB39" s="678">
        <v>2011</v>
      </c>
      <c r="BC39" s="705">
        <v>552</v>
      </c>
      <c r="BD39" s="678">
        <v>2012</v>
      </c>
      <c r="BE39" s="217" t="s">
        <v>763</v>
      </c>
      <c r="BF39" s="678" t="s">
        <v>596</v>
      </c>
      <c r="BG39" s="678">
        <v>2012</v>
      </c>
      <c r="BH39" s="688" t="s">
        <v>764</v>
      </c>
      <c r="BI39" s="688" t="s">
        <v>762</v>
      </c>
      <c r="BJ39" s="678"/>
      <c r="BK39" s="678"/>
      <c r="BL39" s="678"/>
      <c r="BM39" s="219" t="s">
        <v>1015</v>
      </c>
      <c r="BN39" s="219" t="s">
        <v>1016</v>
      </c>
      <c r="BO39" s="678" t="s">
        <v>883</v>
      </c>
      <c r="BP39" s="692" t="s">
        <v>946</v>
      </c>
      <c r="BQ39" s="675" t="s">
        <v>918</v>
      </c>
      <c r="BR39" s="678" t="s">
        <v>937</v>
      </c>
      <c r="BS39" s="679" t="s">
        <v>960</v>
      </c>
      <c r="BT39" s="678" t="s">
        <v>194</v>
      </c>
      <c r="BU39" s="693">
        <v>2420100</v>
      </c>
      <c r="BV39" s="712" t="s">
        <v>350</v>
      </c>
      <c r="BW39" s="678">
        <v>25</v>
      </c>
      <c r="BX39" s="217" t="s">
        <v>582</v>
      </c>
      <c r="BY39" s="687" t="s">
        <v>1112</v>
      </c>
      <c r="BZ39" s="217" t="s">
        <v>1215</v>
      </c>
      <c r="CA39" s="687" t="s">
        <v>1112</v>
      </c>
      <c r="CB39" s="679" t="s">
        <v>985</v>
      </c>
    </row>
    <row r="40" spans="1:80" s="695" customFormat="1" ht="30" customHeight="1">
      <c r="A40" s="678">
        <v>30</v>
      </c>
      <c r="B40" s="678">
        <v>1</v>
      </c>
      <c r="C40" s="679" t="s">
        <v>1006</v>
      </c>
      <c r="D40" s="682" t="s">
        <v>335</v>
      </c>
      <c r="E40" s="728" t="s">
        <v>150</v>
      </c>
      <c r="F40" s="676" t="s">
        <v>335</v>
      </c>
      <c r="G40" s="696" t="s">
        <v>1139</v>
      </c>
      <c r="H40" s="678" t="s">
        <v>38</v>
      </c>
      <c r="I40" s="678"/>
      <c r="J40" s="678" t="s">
        <v>604</v>
      </c>
      <c r="K40" s="678" t="s">
        <v>10</v>
      </c>
      <c r="L40" s="678">
        <v>1</v>
      </c>
      <c r="M40" s="678"/>
      <c r="N40" s="217" t="s">
        <v>108</v>
      </c>
      <c r="O40" s="675" t="s">
        <v>423</v>
      </c>
      <c r="P40" s="675" t="s">
        <v>426</v>
      </c>
      <c r="Q40" s="678">
        <v>1971</v>
      </c>
      <c r="R40" s="678" t="s">
        <v>1648</v>
      </c>
      <c r="S40" s="675" t="s">
        <v>1736</v>
      </c>
      <c r="T40" s="679" t="str">
        <f t="shared" si="1"/>
        <v>Pasuruan , 01 OKTOBER 1971</v>
      </c>
      <c r="U40" s="680">
        <v>26207</v>
      </c>
      <c r="V40" s="680">
        <v>37622</v>
      </c>
      <c r="W40" s="681">
        <f t="shared" ca="1" si="0"/>
        <v>41786</v>
      </c>
      <c r="X40" s="682">
        <f t="shared" ca="1" si="2"/>
        <v>15579</v>
      </c>
      <c r="Y40" s="682">
        <f t="shared" ca="1" si="3"/>
        <v>4164</v>
      </c>
      <c r="Z40" s="676">
        <f t="shared" ca="1" si="4"/>
        <v>42</v>
      </c>
      <c r="AA40" s="676">
        <f t="shared" ca="1" si="5"/>
        <v>8</v>
      </c>
      <c r="AB40" s="826">
        <f t="shared" ca="1" si="6"/>
        <v>42</v>
      </c>
      <c r="AC40" s="676">
        <f t="shared" ca="1" si="7"/>
        <v>42</v>
      </c>
      <c r="AD40" s="676"/>
      <c r="AE40" s="676" t="s">
        <v>419</v>
      </c>
      <c r="AF40" s="676" t="s">
        <v>420</v>
      </c>
      <c r="AG40" s="676" t="s">
        <v>1674</v>
      </c>
      <c r="AH40" s="675">
        <v>10</v>
      </c>
      <c r="AI40" s="675" t="s">
        <v>424</v>
      </c>
      <c r="AJ40" s="675" t="s">
        <v>1672</v>
      </c>
      <c r="AK40" s="678">
        <f t="shared" ca="1" si="8"/>
        <v>11</v>
      </c>
      <c r="AL40" s="675">
        <f t="shared" ca="1" si="9"/>
        <v>5</v>
      </c>
      <c r="AM40" s="675" t="s">
        <v>450</v>
      </c>
      <c r="AN40" s="675" t="s">
        <v>1203</v>
      </c>
      <c r="AO40" s="685" t="s">
        <v>442</v>
      </c>
      <c r="AP40" s="833" t="s">
        <v>1771</v>
      </c>
      <c r="AQ40" s="681" t="s">
        <v>450</v>
      </c>
      <c r="AR40" s="706" t="s">
        <v>1775</v>
      </c>
      <c r="AS40" s="685" t="s">
        <v>442</v>
      </c>
      <c r="AT40" s="685"/>
      <c r="AU40" s="688" t="s">
        <v>124</v>
      </c>
      <c r="AV40" s="689" t="s">
        <v>128</v>
      </c>
      <c r="AW40" s="681" t="s">
        <v>450</v>
      </c>
      <c r="AX40" s="217" t="s">
        <v>129</v>
      </c>
      <c r="AY40" s="690">
        <v>118.755</v>
      </c>
      <c r="AZ40" s="685" t="s">
        <v>468</v>
      </c>
      <c r="BA40" s="678">
        <v>550</v>
      </c>
      <c r="BB40" s="678">
        <v>2011</v>
      </c>
      <c r="BC40" s="705">
        <v>550</v>
      </c>
      <c r="BD40" s="678">
        <v>2012</v>
      </c>
      <c r="BE40" s="217" t="s">
        <v>1073</v>
      </c>
      <c r="BF40" s="678" t="s">
        <v>596</v>
      </c>
      <c r="BG40" s="678">
        <v>2012</v>
      </c>
      <c r="BH40" s="688" t="s">
        <v>1071</v>
      </c>
      <c r="BI40" s="688" t="s">
        <v>1072</v>
      </c>
      <c r="BJ40" s="678" t="s">
        <v>1059</v>
      </c>
      <c r="BK40" s="678" t="s">
        <v>1070</v>
      </c>
      <c r="BL40" s="675">
        <v>219</v>
      </c>
      <c r="BM40" s="679"/>
      <c r="BN40" s="675"/>
      <c r="BO40" s="675" t="s">
        <v>335</v>
      </c>
      <c r="BP40" s="675"/>
      <c r="BQ40" s="675"/>
      <c r="BR40" s="675"/>
      <c r="BS40" s="675"/>
      <c r="BT40" s="678" t="s">
        <v>197</v>
      </c>
      <c r="BU40" s="693">
        <v>2391200</v>
      </c>
      <c r="BV40" s="712" t="s">
        <v>350</v>
      </c>
      <c r="BW40" s="678">
        <v>24</v>
      </c>
      <c r="BX40" s="217" t="s">
        <v>656</v>
      </c>
      <c r="BY40" s="217"/>
      <c r="BZ40" s="217" t="s">
        <v>1208</v>
      </c>
      <c r="CA40" s="687" t="s">
        <v>1207</v>
      </c>
      <c r="CB40" s="679" t="s">
        <v>1026</v>
      </c>
    </row>
    <row r="41" spans="1:80" s="695" customFormat="1" ht="30" customHeight="1">
      <c r="A41" s="678">
        <v>31</v>
      </c>
      <c r="B41" s="678">
        <v>2</v>
      </c>
      <c r="C41" s="679" t="s">
        <v>174</v>
      </c>
      <c r="D41" s="682" t="s">
        <v>335</v>
      </c>
      <c r="E41" s="728" t="s">
        <v>149</v>
      </c>
      <c r="F41" s="677" t="s">
        <v>391</v>
      </c>
      <c r="G41" s="696" t="s">
        <v>95</v>
      </c>
      <c r="H41" s="678" t="s">
        <v>38</v>
      </c>
      <c r="I41" s="678"/>
      <c r="J41" s="678" t="s">
        <v>604</v>
      </c>
      <c r="K41" s="678" t="s">
        <v>10</v>
      </c>
      <c r="L41" s="678">
        <v>1</v>
      </c>
      <c r="M41" s="678"/>
      <c r="N41" s="217" t="s">
        <v>100</v>
      </c>
      <c r="O41" s="678">
        <v>22</v>
      </c>
      <c r="P41" s="675" t="s">
        <v>420</v>
      </c>
      <c r="Q41" s="678">
        <v>1976</v>
      </c>
      <c r="R41" s="678" t="s">
        <v>1648</v>
      </c>
      <c r="S41" s="675" t="s">
        <v>1737</v>
      </c>
      <c r="T41" s="679" t="str">
        <f t="shared" si="1"/>
        <v>Lumajang, 22 FEBRUARI 1976</v>
      </c>
      <c r="U41" s="680">
        <v>27812</v>
      </c>
      <c r="V41" s="680">
        <v>39873</v>
      </c>
      <c r="W41" s="681">
        <f t="shared" ca="1" si="0"/>
        <v>41786</v>
      </c>
      <c r="X41" s="682">
        <f t="shared" ca="1" si="2"/>
        <v>13974</v>
      </c>
      <c r="Y41" s="682">
        <f t="shared" ca="1" si="3"/>
        <v>1913</v>
      </c>
      <c r="Z41" s="676">
        <f t="shared" ca="1" si="4"/>
        <v>38</v>
      </c>
      <c r="AA41" s="676">
        <f t="shared" ca="1" si="5"/>
        <v>3</v>
      </c>
      <c r="AB41" s="826">
        <f t="shared" ca="1" si="6"/>
        <v>38</v>
      </c>
      <c r="AC41" s="676">
        <f t="shared" ca="1" si="7"/>
        <v>38</v>
      </c>
      <c r="AD41" s="683"/>
      <c r="AE41" s="676" t="s">
        <v>424</v>
      </c>
      <c r="AF41" s="676" t="s">
        <v>424</v>
      </c>
      <c r="AG41" s="676" t="s">
        <v>1674</v>
      </c>
      <c r="AH41" s="675" t="s">
        <v>416</v>
      </c>
      <c r="AI41" s="675" t="s">
        <v>424</v>
      </c>
      <c r="AJ41" s="675" t="s">
        <v>1660</v>
      </c>
      <c r="AK41" s="678">
        <f t="shared" ca="1" si="8"/>
        <v>5</v>
      </c>
      <c r="AL41" s="675">
        <f t="shared" ca="1" si="9"/>
        <v>3</v>
      </c>
      <c r="AM41" s="675" t="s">
        <v>450</v>
      </c>
      <c r="AN41" s="675" t="s">
        <v>1135</v>
      </c>
      <c r="AO41" s="685" t="s">
        <v>442</v>
      </c>
      <c r="AP41" s="833" t="s">
        <v>1771</v>
      </c>
      <c r="AQ41" s="681" t="s">
        <v>450</v>
      </c>
      <c r="AR41" s="706" t="s">
        <v>1775</v>
      </c>
      <c r="AS41" s="685" t="s">
        <v>442</v>
      </c>
      <c r="AT41" s="685"/>
      <c r="AU41" s="688" t="s">
        <v>124</v>
      </c>
      <c r="AV41" s="689" t="s">
        <v>128</v>
      </c>
      <c r="AW41" s="681" t="s">
        <v>450</v>
      </c>
      <c r="AX41" s="217" t="s">
        <v>852</v>
      </c>
      <c r="AY41" s="690">
        <v>118.755</v>
      </c>
      <c r="AZ41" s="685" t="s">
        <v>468</v>
      </c>
      <c r="BA41" s="678">
        <v>557</v>
      </c>
      <c r="BB41" s="678">
        <v>2011</v>
      </c>
      <c r="BC41" s="705">
        <v>558</v>
      </c>
      <c r="BD41" s="678">
        <v>2012</v>
      </c>
      <c r="BE41" s="217" t="s">
        <v>742</v>
      </c>
      <c r="BF41" s="678" t="s">
        <v>597</v>
      </c>
      <c r="BG41" s="678">
        <v>1999</v>
      </c>
      <c r="BH41" s="688" t="s">
        <v>338</v>
      </c>
      <c r="BI41" s="688" t="s">
        <v>767</v>
      </c>
      <c r="BJ41" s="678" t="s">
        <v>1059</v>
      </c>
      <c r="BK41" s="678" t="s">
        <v>1065</v>
      </c>
      <c r="BL41" s="675">
        <v>219</v>
      </c>
      <c r="BM41" s="679"/>
      <c r="BN41" s="678" t="s">
        <v>1986</v>
      </c>
      <c r="BO41" s="678" t="s">
        <v>1985</v>
      </c>
      <c r="BP41" s="678" t="s">
        <v>1987</v>
      </c>
      <c r="BQ41" s="675" t="s">
        <v>1885</v>
      </c>
      <c r="BR41" s="675"/>
      <c r="BS41" s="675" t="s">
        <v>1884</v>
      </c>
      <c r="BT41" s="678" t="s">
        <v>196</v>
      </c>
      <c r="BU41" s="693">
        <v>2189200</v>
      </c>
      <c r="BV41" s="712" t="s">
        <v>1269</v>
      </c>
      <c r="BW41" s="678" t="s">
        <v>1275</v>
      </c>
      <c r="BX41" s="217" t="s">
        <v>653</v>
      </c>
      <c r="BY41" s="687" t="s">
        <v>1115</v>
      </c>
      <c r="BZ41" s="217" t="s">
        <v>1116</v>
      </c>
      <c r="CA41" s="217"/>
      <c r="CB41" s="679" t="s">
        <v>986</v>
      </c>
    </row>
    <row r="42" spans="1:80" s="695" customFormat="1" ht="30" customHeight="1">
      <c r="A42" s="678">
        <v>32</v>
      </c>
      <c r="B42" s="678">
        <v>3</v>
      </c>
      <c r="C42" s="679" t="s">
        <v>176</v>
      </c>
      <c r="D42" s="682" t="s">
        <v>335</v>
      </c>
      <c r="E42" s="728" t="s">
        <v>152</v>
      </c>
      <c r="F42" s="676" t="s">
        <v>335</v>
      </c>
      <c r="G42" s="696" t="s">
        <v>97</v>
      </c>
      <c r="H42" s="678" t="s">
        <v>38</v>
      </c>
      <c r="I42" s="678"/>
      <c r="J42" s="678" t="s">
        <v>604</v>
      </c>
      <c r="K42" s="678" t="s">
        <v>10</v>
      </c>
      <c r="L42" s="678">
        <v>1</v>
      </c>
      <c r="M42" s="678"/>
      <c r="N42" s="217" t="s">
        <v>109</v>
      </c>
      <c r="O42" s="678">
        <v>22</v>
      </c>
      <c r="P42" s="675" t="s">
        <v>419</v>
      </c>
      <c r="Q42" s="678">
        <v>1979</v>
      </c>
      <c r="R42" s="678" t="s">
        <v>1648</v>
      </c>
      <c r="S42" s="675" t="s">
        <v>1735</v>
      </c>
      <c r="T42" s="679" t="str">
        <f t="shared" si="1"/>
        <v>Bulungan Tanjungselor, 22 JUNI 1979</v>
      </c>
      <c r="U42" s="680">
        <v>29028</v>
      </c>
      <c r="V42" s="680">
        <v>39873</v>
      </c>
      <c r="W42" s="681">
        <f t="shared" ca="1" si="0"/>
        <v>41786</v>
      </c>
      <c r="X42" s="682">
        <f t="shared" ca="1" si="2"/>
        <v>12758</v>
      </c>
      <c r="Y42" s="682">
        <f t="shared" ca="1" si="3"/>
        <v>1913</v>
      </c>
      <c r="Z42" s="676">
        <f t="shared" ca="1" si="4"/>
        <v>34</v>
      </c>
      <c r="AA42" s="676">
        <f t="shared" ca="1" si="5"/>
        <v>12</v>
      </c>
      <c r="AB42" s="826">
        <f t="shared" ca="1" si="6"/>
        <v>34</v>
      </c>
      <c r="AC42" s="676">
        <f t="shared" ca="1" si="7"/>
        <v>34</v>
      </c>
      <c r="AD42" s="683"/>
      <c r="AE42" s="676" t="s">
        <v>424</v>
      </c>
      <c r="AF42" s="676" t="s">
        <v>424</v>
      </c>
      <c r="AG42" s="676" t="s">
        <v>1674</v>
      </c>
      <c r="AH42" s="675" t="s">
        <v>416</v>
      </c>
      <c r="AI42" s="675" t="s">
        <v>424</v>
      </c>
      <c r="AJ42" s="675" t="s">
        <v>1660</v>
      </c>
      <c r="AK42" s="678">
        <f t="shared" ca="1" si="8"/>
        <v>5</v>
      </c>
      <c r="AL42" s="675">
        <f t="shared" ca="1" si="9"/>
        <v>3</v>
      </c>
      <c r="AM42" s="675" t="s">
        <v>450</v>
      </c>
      <c r="AN42" s="675" t="s">
        <v>1135</v>
      </c>
      <c r="AO42" s="685" t="s">
        <v>442</v>
      </c>
      <c r="AP42" s="833" t="s">
        <v>1771</v>
      </c>
      <c r="AQ42" s="681" t="s">
        <v>450</v>
      </c>
      <c r="AR42" s="706" t="s">
        <v>1775</v>
      </c>
      <c r="AS42" s="685" t="s">
        <v>442</v>
      </c>
      <c r="AT42" s="685"/>
      <c r="AU42" s="688" t="s">
        <v>124</v>
      </c>
      <c r="AV42" s="689" t="s">
        <v>128</v>
      </c>
      <c r="AW42" s="681" t="s">
        <v>450</v>
      </c>
      <c r="AX42" s="217" t="s">
        <v>129</v>
      </c>
      <c r="AY42" s="690">
        <v>118.755</v>
      </c>
      <c r="AZ42" s="685" t="s">
        <v>468</v>
      </c>
      <c r="BA42" s="678">
        <v>550</v>
      </c>
      <c r="BB42" s="678">
        <v>2011</v>
      </c>
      <c r="BC42" s="705">
        <v>551</v>
      </c>
      <c r="BD42" s="678">
        <v>2012</v>
      </c>
      <c r="BE42" s="217" t="s">
        <v>742</v>
      </c>
      <c r="BF42" s="678" t="s">
        <v>597</v>
      </c>
      <c r="BG42" s="678">
        <v>2001</v>
      </c>
      <c r="BH42" s="688" t="s">
        <v>884</v>
      </c>
      <c r="BI42" s="688" t="s">
        <v>885</v>
      </c>
      <c r="BJ42" s="678" t="s">
        <v>1059</v>
      </c>
      <c r="BK42" s="678" t="s">
        <v>1064</v>
      </c>
      <c r="BL42" s="675">
        <v>219</v>
      </c>
      <c r="BM42" s="679"/>
      <c r="BN42" s="219" t="s">
        <v>1009</v>
      </c>
      <c r="BO42" s="678" t="s">
        <v>1985</v>
      </c>
      <c r="BP42" s="703" t="s">
        <v>1814</v>
      </c>
      <c r="BQ42" s="675" t="s">
        <v>1880</v>
      </c>
      <c r="BR42" s="675"/>
      <c r="BS42" s="679" t="s">
        <v>1881</v>
      </c>
      <c r="BT42" s="678" t="s">
        <v>199</v>
      </c>
      <c r="BU42" s="693">
        <v>2189200</v>
      </c>
      <c r="BV42" s="712" t="s">
        <v>76</v>
      </c>
      <c r="BW42" s="678">
        <v>24</v>
      </c>
      <c r="BX42" s="217" t="s">
        <v>584</v>
      </c>
      <c r="BY42" s="217"/>
      <c r="BZ42" s="217" t="s">
        <v>1176</v>
      </c>
      <c r="CA42" s="217"/>
      <c r="CB42" s="679" t="s">
        <v>1028</v>
      </c>
    </row>
    <row r="43" spans="1:80" s="695" customFormat="1" ht="30" customHeight="1">
      <c r="A43" s="678">
        <v>33</v>
      </c>
      <c r="B43" s="678">
        <v>4</v>
      </c>
      <c r="C43" s="679" t="s">
        <v>175</v>
      </c>
      <c r="D43" s="682" t="s">
        <v>335</v>
      </c>
      <c r="E43" s="728" t="s">
        <v>151</v>
      </c>
      <c r="F43" s="677" t="s">
        <v>392</v>
      </c>
      <c r="G43" s="696" t="s">
        <v>96</v>
      </c>
      <c r="H43" s="678"/>
      <c r="I43" s="689" t="s">
        <v>39</v>
      </c>
      <c r="J43" s="678" t="s">
        <v>604</v>
      </c>
      <c r="K43" s="678" t="s">
        <v>10</v>
      </c>
      <c r="L43" s="678">
        <v>1</v>
      </c>
      <c r="M43" s="678"/>
      <c r="N43" s="217" t="s">
        <v>100</v>
      </c>
      <c r="O43" s="675" t="s">
        <v>422</v>
      </c>
      <c r="P43" s="675" t="s">
        <v>426</v>
      </c>
      <c r="Q43" s="678">
        <v>1981</v>
      </c>
      <c r="R43" s="678" t="s">
        <v>1648</v>
      </c>
      <c r="S43" s="675" t="s">
        <v>1736</v>
      </c>
      <c r="T43" s="679" t="str">
        <f t="shared" si="1"/>
        <v>Lumajang, 09 OKTOBER 1981</v>
      </c>
      <c r="U43" s="680">
        <v>29868</v>
      </c>
      <c r="V43" s="680">
        <v>39873</v>
      </c>
      <c r="W43" s="681">
        <f t="shared" ca="1" si="0"/>
        <v>41786</v>
      </c>
      <c r="X43" s="682">
        <f t="shared" ca="1" si="2"/>
        <v>11918</v>
      </c>
      <c r="Y43" s="682">
        <f t="shared" ca="1" si="3"/>
        <v>1913</v>
      </c>
      <c r="Z43" s="676">
        <f t="shared" ca="1" si="4"/>
        <v>32</v>
      </c>
      <c r="AA43" s="676">
        <f t="shared" ca="1" si="5"/>
        <v>8</v>
      </c>
      <c r="AB43" s="826">
        <f t="shared" ca="1" si="6"/>
        <v>32</v>
      </c>
      <c r="AC43" s="676">
        <f t="shared" ca="1" si="7"/>
        <v>32</v>
      </c>
      <c r="AD43" s="676"/>
      <c r="AE43" s="676" t="s">
        <v>424</v>
      </c>
      <c r="AF43" s="676" t="s">
        <v>424</v>
      </c>
      <c r="AG43" s="676" t="s">
        <v>1674</v>
      </c>
      <c r="AH43" s="675" t="s">
        <v>416</v>
      </c>
      <c r="AI43" s="675" t="s">
        <v>424</v>
      </c>
      <c r="AJ43" s="675" t="s">
        <v>1660</v>
      </c>
      <c r="AK43" s="678">
        <f t="shared" ca="1" si="8"/>
        <v>5</v>
      </c>
      <c r="AL43" s="675">
        <f t="shared" ca="1" si="9"/>
        <v>3</v>
      </c>
      <c r="AM43" s="675" t="s">
        <v>450</v>
      </c>
      <c r="AN43" s="675" t="s">
        <v>1135</v>
      </c>
      <c r="AO43" s="685" t="s">
        <v>442</v>
      </c>
      <c r="AP43" s="833" t="s">
        <v>1771</v>
      </c>
      <c r="AQ43" s="681" t="s">
        <v>450</v>
      </c>
      <c r="AR43" s="706" t="s">
        <v>1775</v>
      </c>
      <c r="AS43" s="685" t="s">
        <v>442</v>
      </c>
      <c r="AT43" s="685"/>
      <c r="AU43" s="688" t="s">
        <v>124</v>
      </c>
      <c r="AV43" s="689" t="s">
        <v>128</v>
      </c>
      <c r="AW43" s="681" t="s">
        <v>450</v>
      </c>
      <c r="AX43" s="217" t="s">
        <v>129</v>
      </c>
      <c r="AY43" s="690">
        <v>118.755</v>
      </c>
      <c r="AZ43" s="685" t="s">
        <v>468</v>
      </c>
      <c r="BA43" s="678">
        <v>550</v>
      </c>
      <c r="BB43" s="678">
        <v>2011</v>
      </c>
      <c r="BC43" s="705">
        <v>551</v>
      </c>
      <c r="BD43" s="678">
        <v>2012</v>
      </c>
      <c r="BE43" s="217" t="s">
        <v>742</v>
      </c>
      <c r="BF43" s="678" t="s">
        <v>597</v>
      </c>
      <c r="BG43" s="678">
        <v>2004</v>
      </c>
      <c r="BH43" s="688" t="s">
        <v>339</v>
      </c>
      <c r="BI43" s="688" t="s">
        <v>770</v>
      </c>
      <c r="BJ43" s="675"/>
      <c r="BK43" s="675"/>
      <c r="BL43" s="675"/>
      <c r="BM43" s="679"/>
      <c r="BN43" s="219" t="s">
        <v>1009</v>
      </c>
      <c r="BO43" s="678" t="s">
        <v>1985</v>
      </c>
      <c r="BP43" s="678" t="s">
        <v>1935</v>
      </c>
      <c r="BQ43" s="675" t="s">
        <v>1883</v>
      </c>
      <c r="BR43" s="675"/>
      <c r="BS43" s="675" t="s">
        <v>1882</v>
      </c>
      <c r="BT43" s="678" t="s">
        <v>198</v>
      </c>
      <c r="BU43" s="693">
        <v>2189200</v>
      </c>
      <c r="BV43" s="712" t="s">
        <v>352</v>
      </c>
      <c r="BW43" s="678">
        <v>27</v>
      </c>
      <c r="BX43" s="217" t="s">
        <v>432</v>
      </c>
      <c r="BY43" s="217"/>
      <c r="BZ43" s="217" t="s">
        <v>1175</v>
      </c>
      <c r="CA43" s="217"/>
      <c r="CB43" s="679" t="s">
        <v>1027</v>
      </c>
    </row>
    <row r="44" spans="1:80" s="695" customFormat="1" ht="30" customHeight="1">
      <c r="A44" s="678">
        <v>34</v>
      </c>
      <c r="B44" s="678">
        <v>5</v>
      </c>
      <c r="C44" s="729" t="s">
        <v>1679</v>
      </c>
      <c r="D44" s="682" t="s">
        <v>335</v>
      </c>
      <c r="E44" s="728" t="s">
        <v>397</v>
      </c>
      <c r="F44" s="676" t="s">
        <v>335</v>
      </c>
      <c r="G44" s="217" t="s">
        <v>98</v>
      </c>
      <c r="H44" s="678"/>
      <c r="I44" s="689" t="s">
        <v>39</v>
      </c>
      <c r="J44" s="678" t="s">
        <v>604</v>
      </c>
      <c r="K44" s="678" t="s">
        <v>10</v>
      </c>
      <c r="L44" s="678">
        <v>1</v>
      </c>
      <c r="M44" s="678"/>
      <c r="N44" s="217" t="s">
        <v>100</v>
      </c>
      <c r="O44" s="678">
        <v>20</v>
      </c>
      <c r="P44" s="681" t="s">
        <v>417</v>
      </c>
      <c r="Q44" s="678">
        <v>1980</v>
      </c>
      <c r="R44" s="678" t="s">
        <v>1648</v>
      </c>
      <c r="S44" s="681" t="s">
        <v>1738</v>
      </c>
      <c r="T44" s="679" t="str">
        <f t="shared" si="1"/>
        <v>Lumajang, 20 MARET 1980</v>
      </c>
      <c r="U44" s="680">
        <v>29300</v>
      </c>
      <c r="V44" s="680">
        <v>40179</v>
      </c>
      <c r="W44" s="681">
        <f t="shared" ca="1" si="0"/>
        <v>41786</v>
      </c>
      <c r="X44" s="682">
        <f t="shared" ca="1" si="2"/>
        <v>12486</v>
      </c>
      <c r="Y44" s="682">
        <f t="shared" ca="1" si="3"/>
        <v>1607</v>
      </c>
      <c r="Z44" s="676">
        <f t="shared" ca="1" si="4"/>
        <v>34</v>
      </c>
      <c r="AA44" s="676">
        <f t="shared" ca="1" si="5"/>
        <v>3</v>
      </c>
      <c r="AB44" s="826">
        <f t="shared" ca="1" si="6"/>
        <v>34</v>
      </c>
      <c r="AC44" s="676">
        <f t="shared" ca="1" si="7"/>
        <v>34</v>
      </c>
      <c r="AD44" s="683"/>
      <c r="AE44" s="676" t="s">
        <v>424</v>
      </c>
      <c r="AF44" s="676" t="s">
        <v>424</v>
      </c>
      <c r="AG44" s="676" t="s">
        <v>1673</v>
      </c>
      <c r="AH44" s="675" t="s">
        <v>420</v>
      </c>
      <c r="AI44" s="675" t="s">
        <v>424</v>
      </c>
      <c r="AJ44" s="675" t="s">
        <v>1675</v>
      </c>
      <c r="AK44" s="678">
        <f t="shared" ca="1" si="8"/>
        <v>4</v>
      </c>
      <c r="AL44" s="675">
        <f t="shared" ca="1" si="9"/>
        <v>5</v>
      </c>
      <c r="AM44" s="675" t="s">
        <v>445</v>
      </c>
      <c r="AN44" s="675" t="s">
        <v>451</v>
      </c>
      <c r="AO44" s="685" t="s">
        <v>443</v>
      </c>
      <c r="AP44" s="704" t="s">
        <v>1772</v>
      </c>
      <c r="AQ44" s="681" t="s">
        <v>445</v>
      </c>
      <c r="AR44" s="703" t="s">
        <v>1774</v>
      </c>
      <c r="AS44" s="685" t="s">
        <v>443</v>
      </c>
      <c r="AT44" s="685"/>
      <c r="AU44" s="688" t="s">
        <v>124</v>
      </c>
      <c r="AV44" s="689" t="s">
        <v>128</v>
      </c>
      <c r="AW44" s="681" t="s">
        <v>445</v>
      </c>
      <c r="AX44" s="217" t="s">
        <v>129</v>
      </c>
      <c r="AY44" s="690">
        <v>116.65</v>
      </c>
      <c r="AZ44" s="685" t="s">
        <v>469</v>
      </c>
      <c r="BA44" s="678">
        <v>549</v>
      </c>
      <c r="BB44" s="678">
        <v>2011</v>
      </c>
      <c r="BC44" s="705">
        <v>550</v>
      </c>
      <c r="BD44" s="678">
        <v>2012</v>
      </c>
      <c r="BE44" s="217" t="s">
        <v>772</v>
      </c>
      <c r="BF44" s="678" t="s">
        <v>597</v>
      </c>
      <c r="BG44" s="678">
        <v>2003</v>
      </c>
      <c r="BH44" s="688" t="s">
        <v>77</v>
      </c>
      <c r="BI44" s="688" t="s">
        <v>771</v>
      </c>
      <c r="BJ44" s="675"/>
      <c r="BK44" s="675"/>
      <c r="BL44" s="675"/>
      <c r="BM44" s="679"/>
      <c r="BN44" s="675"/>
      <c r="BO44" s="675" t="s">
        <v>335</v>
      </c>
      <c r="BP44" s="675" t="s">
        <v>335</v>
      </c>
      <c r="BQ44" s="675"/>
      <c r="BR44" s="675"/>
      <c r="BS44" s="675"/>
      <c r="BT44" s="678" t="s">
        <v>200</v>
      </c>
      <c r="BU44" s="693">
        <v>1902300</v>
      </c>
      <c r="BV44" s="217" t="s">
        <v>77</v>
      </c>
      <c r="BW44" s="678">
        <v>24</v>
      </c>
      <c r="BX44" s="217" t="s">
        <v>657</v>
      </c>
      <c r="BY44" s="217"/>
      <c r="BZ44" s="217" t="s">
        <v>1174</v>
      </c>
      <c r="CA44" s="217"/>
      <c r="CB44" s="679" t="s">
        <v>987</v>
      </c>
    </row>
    <row r="45" spans="1:80" s="695" customFormat="1" ht="30" customHeight="1">
      <c r="A45" s="678">
        <v>35</v>
      </c>
      <c r="B45" s="678">
        <v>6</v>
      </c>
      <c r="C45" s="729" t="s">
        <v>1680</v>
      </c>
      <c r="D45" s="682" t="s">
        <v>335</v>
      </c>
      <c r="E45" s="728" t="s">
        <v>153</v>
      </c>
      <c r="F45" s="676" t="s">
        <v>335</v>
      </c>
      <c r="G45" s="217" t="s">
        <v>99</v>
      </c>
      <c r="H45" s="678" t="s">
        <v>38</v>
      </c>
      <c r="I45" s="678"/>
      <c r="J45" s="678" t="s">
        <v>604</v>
      </c>
      <c r="K45" s="678" t="s">
        <v>10</v>
      </c>
      <c r="L45" s="678">
        <v>1</v>
      </c>
      <c r="M45" s="678"/>
      <c r="N45" s="217" t="s">
        <v>110</v>
      </c>
      <c r="O45" s="678">
        <v>30</v>
      </c>
      <c r="P45" s="681" t="s">
        <v>418</v>
      </c>
      <c r="Q45" s="678">
        <v>1986</v>
      </c>
      <c r="R45" s="678" t="s">
        <v>1648</v>
      </c>
      <c r="S45" s="681" t="s">
        <v>1739</v>
      </c>
      <c r="T45" s="679" t="str">
        <f t="shared" si="1"/>
        <v>Jember, 30 MEI 1986</v>
      </c>
      <c r="U45" s="680">
        <v>31562</v>
      </c>
      <c r="V45" s="680">
        <v>40179</v>
      </c>
      <c r="W45" s="681">
        <f t="shared" ca="1" si="0"/>
        <v>41786</v>
      </c>
      <c r="X45" s="682">
        <f t="shared" ca="1" si="2"/>
        <v>10224</v>
      </c>
      <c r="Y45" s="682">
        <f t="shared" ca="1" si="3"/>
        <v>1607</v>
      </c>
      <c r="Z45" s="676">
        <f t="shared" ca="1" si="4"/>
        <v>28</v>
      </c>
      <c r="AA45" s="676">
        <f t="shared" ca="1" si="5"/>
        <v>0</v>
      </c>
      <c r="AB45" s="826">
        <f t="shared" ca="1" si="6"/>
        <v>27</v>
      </c>
      <c r="AC45" s="676">
        <f t="shared" ca="1" si="7"/>
        <v>28</v>
      </c>
      <c r="AD45" s="683"/>
      <c r="AE45" s="676" t="s">
        <v>424</v>
      </c>
      <c r="AF45" s="676" t="s">
        <v>424</v>
      </c>
      <c r="AG45" s="676" t="s">
        <v>1673</v>
      </c>
      <c r="AH45" s="675" t="s">
        <v>420</v>
      </c>
      <c r="AI45" s="675" t="s">
        <v>424</v>
      </c>
      <c r="AJ45" s="675"/>
      <c r="AK45" s="678">
        <f t="shared" ca="1" si="8"/>
        <v>4</v>
      </c>
      <c r="AL45" s="675">
        <f t="shared" ca="1" si="9"/>
        <v>5</v>
      </c>
      <c r="AM45" s="675" t="s">
        <v>451</v>
      </c>
      <c r="AN45" s="675"/>
      <c r="AO45" s="685" t="s">
        <v>443</v>
      </c>
      <c r="AP45" s="704" t="s">
        <v>1772</v>
      </c>
      <c r="AQ45" s="681" t="s">
        <v>451</v>
      </c>
      <c r="AR45" s="681"/>
      <c r="AS45" s="685" t="s">
        <v>443</v>
      </c>
      <c r="AT45" s="685"/>
      <c r="AU45" s="688" t="s">
        <v>124</v>
      </c>
      <c r="AV45" s="689" t="s">
        <v>128</v>
      </c>
      <c r="AW45" s="681" t="s">
        <v>451</v>
      </c>
      <c r="AX45" s="217" t="s">
        <v>129</v>
      </c>
      <c r="AY45" s="690">
        <v>116.65</v>
      </c>
      <c r="AZ45" s="685" t="s">
        <v>469</v>
      </c>
      <c r="BA45" s="678">
        <v>549</v>
      </c>
      <c r="BB45" s="678">
        <v>2011</v>
      </c>
      <c r="BC45" s="705">
        <v>550</v>
      </c>
      <c r="BD45" s="678">
        <v>2012</v>
      </c>
      <c r="BE45" s="217" t="s">
        <v>773</v>
      </c>
      <c r="BF45" s="678" t="s">
        <v>597</v>
      </c>
      <c r="BG45" s="678">
        <v>2009</v>
      </c>
      <c r="BH45" s="688" t="s">
        <v>722</v>
      </c>
      <c r="BI45" s="688" t="s">
        <v>774</v>
      </c>
      <c r="BJ45" s="678" t="s">
        <v>1059</v>
      </c>
      <c r="BK45" s="678" t="s">
        <v>1069</v>
      </c>
      <c r="BL45" s="675">
        <v>216</v>
      </c>
      <c r="BM45" s="679"/>
      <c r="BN45" s="675"/>
      <c r="BO45" s="675" t="s">
        <v>335</v>
      </c>
      <c r="BP45" s="675" t="s">
        <v>335</v>
      </c>
      <c r="BQ45" s="675"/>
      <c r="BR45" s="675"/>
      <c r="BS45" s="675"/>
      <c r="BT45" s="678" t="s">
        <v>201</v>
      </c>
      <c r="BU45" s="693">
        <v>1954900</v>
      </c>
      <c r="BV45" s="217" t="s">
        <v>340</v>
      </c>
      <c r="BW45" s="678">
        <v>28</v>
      </c>
      <c r="BX45" s="217" t="s">
        <v>989</v>
      </c>
      <c r="BY45" s="217"/>
      <c r="BZ45" s="217" t="s">
        <v>1173</v>
      </c>
      <c r="CA45" s="217"/>
      <c r="CB45" s="679" t="s">
        <v>988</v>
      </c>
    </row>
    <row r="46" spans="1:80" s="695" customFormat="1" ht="30" customHeight="1">
      <c r="A46" s="678">
        <v>36</v>
      </c>
      <c r="B46" s="678">
        <v>1</v>
      </c>
      <c r="C46" s="729" t="s">
        <v>1710</v>
      </c>
      <c r="D46" s="682" t="s">
        <v>1868</v>
      </c>
      <c r="E46" s="731" t="s">
        <v>1717</v>
      </c>
      <c r="F46" s="683"/>
      <c r="G46" s="217" t="s">
        <v>1705</v>
      </c>
      <c r="H46" s="678"/>
      <c r="I46" s="678" t="s">
        <v>39</v>
      </c>
      <c r="J46" s="678" t="s">
        <v>604</v>
      </c>
      <c r="K46" s="678" t="s">
        <v>10</v>
      </c>
      <c r="L46" s="678">
        <v>1</v>
      </c>
      <c r="M46" s="678"/>
      <c r="N46" s="217" t="s">
        <v>100</v>
      </c>
      <c r="O46" s="675" t="s">
        <v>416</v>
      </c>
      <c r="P46" s="681" t="s">
        <v>418</v>
      </c>
      <c r="Q46" s="678">
        <v>1965</v>
      </c>
      <c r="R46" s="678" t="s">
        <v>1648</v>
      </c>
      <c r="S46" s="698" t="s">
        <v>1739</v>
      </c>
      <c r="T46" s="679" t="str">
        <f t="shared" si="1"/>
        <v>Lumajang, 04 MEI 1965</v>
      </c>
      <c r="U46" s="680">
        <v>23866</v>
      </c>
      <c r="V46" s="680">
        <v>36708</v>
      </c>
      <c r="W46" s="681">
        <f t="shared" ca="1" si="0"/>
        <v>41786</v>
      </c>
      <c r="X46" s="682">
        <f t="shared" ca="1" si="2"/>
        <v>17920</v>
      </c>
      <c r="Y46" s="682">
        <f t="shared" ca="1" si="3"/>
        <v>5078</v>
      </c>
      <c r="Z46" s="676">
        <f t="shared" ca="1" si="4"/>
        <v>49</v>
      </c>
      <c r="AA46" s="676">
        <f t="shared" ca="1" si="5"/>
        <v>1</v>
      </c>
      <c r="AB46" s="826">
        <f t="shared" ca="1" si="6"/>
        <v>49</v>
      </c>
      <c r="AC46" s="676">
        <f t="shared" ca="1" si="7"/>
        <v>49</v>
      </c>
      <c r="AD46" s="683"/>
      <c r="AE46" s="676">
        <v>12</v>
      </c>
      <c r="AF46" s="676" t="s">
        <v>416</v>
      </c>
      <c r="AG46" s="676" t="s">
        <v>1671</v>
      </c>
      <c r="AH46" s="675">
        <v>13</v>
      </c>
      <c r="AI46" s="675" t="s">
        <v>424</v>
      </c>
      <c r="AJ46" s="699" t="s">
        <v>1677</v>
      </c>
      <c r="AK46" s="678">
        <f t="shared" ca="1" si="8"/>
        <v>13</v>
      </c>
      <c r="AL46" s="675">
        <f t="shared" ca="1" si="9"/>
        <v>11</v>
      </c>
      <c r="AM46" s="675"/>
      <c r="AN46" s="675"/>
      <c r="AO46" s="685" t="s">
        <v>441</v>
      </c>
      <c r="AP46" s="697" t="s">
        <v>1770</v>
      </c>
      <c r="AQ46" s="681" t="s">
        <v>449</v>
      </c>
      <c r="AR46" s="698" t="s">
        <v>1776</v>
      </c>
      <c r="AS46" s="685" t="s">
        <v>1827</v>
      </c>
      <c r="AT46" s="697" t="s">
        <v>1828</v>
      </c>
      <c r="AU46" s="688" t="s">
        <v>1866</v>
      </c>
      <c r="AV46" s="689" t="s">
        <v>1867</v>
      </c>
      <c r="AW46" s="681" t="s">
        <v>1004</v>
      </c>
      <c r="AX46" s="217" t="s">
        <v>129</v>
      </c>
      <c r="AY46" s="690"/>
      <c r="AZ46" s="685"/>
      <c r="BA46" s="678"/>
      <c r="BB46" s="678"/>
      <c r="BC46" s="705"/>
      <c r="BD46" s="678"/>
      <c r="BE46" s="217" t="s">
        <v>1829</v>
      </c>
      <c r="BF46" s="678" t="s">
        <v>597</v>
      </c>
      <c r="BG46" s="678">
        <v>2007</v>
      </c>
      <c r="BH46" s="688" t="s">
        <v>612</v>
      </c>
      <c r="BI46" s="688" t="s">
        <v>1870</v>
      </c>
      <c r="BJ46" s="678" t="s">
        <v>1061</v>
      </c>
      <c r="BK46" s="678" t="s">
        <v>1869</v>
      </c>
      <c r="BL46" s="675">
        <v>174</v>
      </c>
      <c r="BM46" s="679"/>
      <c r="BN46" s="219" t="s">
        <v>1009</v>
      </c>
      <c r="BO46" s="678" t="s">
        <v>1985</v>
      </c>
      <c r="BP46" s="706" t="s">
        <v>942</v>
      </c>
      <c r="BQ46" s="840" t="s">
        <v>1863</v>
      </c>
      <c r="BR46" s="704" t="s">
        <v>1811</v>
      </c>
      <c r="BS46" s="679"/>
      <c r="BT46" s="705" t="s">
        <v>1803</v>
      </c>
      <c r="BU46" s="693">
        <v>2227700</v>
      </c>
      <c r="BV46" s="217" t="s">
        <v>73</v>
      </c>
      <c r="BW46" s="678">
        <v>24</v>
      </c>
      <c r="BX46" s="217" t="s">
        <v>1725</v>
      </c>
      <c r="BY46" s="217"/>
      <c r="BZ46" s="706" t="s">
        <v>1825</v>
      </c>
      <c r="CA46" s="217"/>
      <c r="CB46" s="679" t="s">
        <v>1748</v>
      </c>
    </row>
    <row r="47" spans="1:80" s="695" customFormat="1" ht="30" customHeight="1">
      <c r="A47" s="678">
        <v>37</v>
      </c>
      <c r="B47" s="678">
        <v>1</v>
      </c>
      <c r="C47" s="686" t="s">
        <v>293</v>
      </c>
      <c r="D47" s="679" t="s">
        <v>335</v>
      </c>
      <c r="E47" s="679" t="s">
        <v>335</v>
      </c>
      <c r="F47" s="675" t="s">
        <v>335</v>
      </c>
      <c r="G47" s="217" t="s">
        <v>1649</v>
      </c>
      <c r="H47" s="678"/>
      <c r="I47" s="689" t="s">
        <v>39</v>
      </c>
      <c r="J47" s="678" t="s">
        <v>604</v>
      </c>
      <c r="K47" s="678" t="s">
        <v>47</v>
      </c>
      <c r="L47" s="678">
        <v>1</v>
      </c>
      <c r="M47" s="722"/>
      <c r="N47" s="217" t="s">
        <v>100</v>
      </c>
      <c r="O47" s="675" t="s">
        <v>259</v>
      </c>
      <c r="P47" s="681" t="s">
        <v>417</v>
      </c>
      <c r="Q47" s="675">
        <v>1967</v>
      </c>
      <c r="R47" s="678" t="s">
        <v>1648</v>
      </c>
      <c r="S47" s="681" t="s">
        <v>1645</v>
      </c>
      <c r="T47" s="679" t="str">
        <f t="shared" si="1"/>
        <v>Lumajang, 21 MARET 1967</v>
      </c>
      <c r="U47" s="680">
        <v>24552</v>
      </c>
      <c r="V47" s="680">
        <v>38186</v>
      </c>
      <c r="W47" s="681">
        <f t="shared" ref="W47:W95" ca="1" si="10">TODAY()</f>
        <v>41786</v>
      </c>
      <c r="X47" s="682">
        <f t="shared" ref="X47:X90" ca="1" si="11">W47-U47</f>
        <v>17234</v>
      </c>
      <c r="Y47" s="682">
        <f t="shared" ref="Y47:Y90" ca="1" si="12">W47-V47</f>
        <v>3600</v>
      </c>
      <c r="Z47" s="676">
        <f t="shared" ref="Z47:Z90" ca="1" si="13">INT(X47/365)</f>
        <v>47</v>
      </c>
      <c r="AA47" s="676">
        <f t="shared" ref="AA47:AA90" ca="1" si="14">ROUND(((X47-(Z47*365))/30),0)</f>
        <v>3</v>
      </c>
      <c r="AB47" s="826">
        <f t="shared" ref="AB47:AB90" ca="1" si="15">DATEDIF(U47,W47,"Y")</f>
        <v>47</v>
      </c>
      <c r="AC47" s="676">
        <f t="shared" ref="AC47:AC90" ca="1" si="16">Z47</f>
        <v>47</v>
      </c>
      <c r="AD47" s="676"/>
      <c r="AE47" s="676"/>
      <c r="AF47" s="676"/>
      <c r="AG47" s="676"/>
      <c r="AH47" s="675" t="s">
        <v>335</v>
      </c>
      <c r="AI47" s="675" t="s">
        <v>335</v>
      </c>
      <c r="AJ47" s="675"/>
      <c r="AK47" s="678">
        <f t="shared" ref="AK47:AK90" ca="1" si="17">INT(Y47/365)</f>
        <v>9</v>
      </c>
      <c r="AL47" s="675">
        <f t="shared" ref="AL47:AL95" ca="1" si="18">ROUND(((Y47-(AK47*365))/30),0)</f>
        <v>11</v>
      </c>
      <c r="AM47" s="675"/>
      <c r="AN47" s="675"/>
      <c r="AO47" s="675" t="s">
        <v>492</v>
      </c>
      <c r="AP47" s="675"/>
      <c r="AQ47" s="675" t="s">
        <v>335</v>
      </c>
      <c r="AR47" s="675"/>
      <c r="AS47" s="675" t="s">
        <v>335</v>
      </c>
      <c r="AT47" s="675"/>
      <c r="AU47" s="675" t="s">
        <v>335</v>
      </c>
      <c r="AV47" s="675" t="s">
        <v>335</v>
      </c>
      <c r="AW47" s="675" t="s">
        <v>335</v>
      </c>
      <c r="AX47" s="219" t="s">
        <v>129</v>
      </c>
      <c r="AY47" s="675" t="s">
        <v>335</v>
      </c>
      <c r="AZ47" s="675" t="s">
        <v>335</v>
      </c>
      <c r="BA47" s="678">
        <v>552</v>
      </c>
      <c r="BB47" s="678">
        <v>2011</v>
      </c>
      <c r="BC47" s="841">
        <v>552</v>
      </c>
      <c r="BD47" s="678">
        <v>2012</v>
      </c>
      <c r="BE47" s="217" t="s">
        <v>1651</v>
      </c>
      <c r="BF47" s="678" t="s">
        <v>596</v>
      </c>
      <c r="BG47" s="678">
        <v>2013</v>
      </c>
      <c r="BH47" s="217" t="s">
        <v>1650</v>
      </c>
      <c r="BI47" s="217" t="s">
        <v>1652</v>
      </c>
      <c r="BJ47" s="675"/>
      <c r="BK47" s="675"/>
      <c r="BL47" s="675"/>
      <c r="BM47" s="675"/>
      <c r="BN47" s="675"/>
      <c r="BO47" s="675" t="s">
        <v>335</v>
      </c>
      <c r="BP47" s="675"/>
      <c r="BQ47" s="675"/>
      <c r="BR47" s="675"/>
      <c r="BS47" s="675"/>
      <c r="BT47" s="679" t="s">
        <v>335</v>
      </c>
      <c r="BU47" s="687" t="s">
        <v>335</v>
      </c>
      <c r="BV47" s="727" t="s">
        <v>1338</v>
      </c>
      <c r="BW47" s="678">
        <v>27</v>
      </c>
      <c r="BX47" s="217" t="s">
        <v>490</v>
      </c>
      <c r="BY47" s="217"/>
      <c r="BZ47" s="217" t="s">
        <v>1157</v>
      </c>
      <c r="CA47" s="217"/>
      <c r="CB47" s="679" t="s">
        <v>409</v>
      </c>
    </row>
    <row r="48" spans="1:80" s="695" customFormat="1" ht="30" customHeight="1">
      <c r="A48" s="678">
        <v>38</v>
      </c>
      <c r="B48" s="678">
        <v>2</v>
      </c>
      <c r="C48" s="710"/>
      <c r="D48" s="679" t="s">
        <v>335</v>
      </c>
      <c r="E48" s="679" t="s">
        <v>335</v>
      </c>
      <c r="F48" s="675" t="s">
        <v>335</v>
      </c>
      <c r="G48" s="217" t="s">
        <v>222</v>
      </c>
      <c r="H48" s="678" t="s">
        <v>38</v>
      </c>
      <c r="I48" s="678"/>
      <c r="J48" s="678" t="s">
        <v>604</v>
      </c>
      <c r="K48" s="678" t="s">
        <v>47</v>
      </c>
      <c r="L48" s="678">
        <v>1</v>
      </c>
      <c r="M48" s="219"/>
      <c r="N48" s="217" t="s">
        <v>100</v>
      </c>
      <c r="O48" s="681" t="s">
        <v>430</v>
      </c>
      <c r="P48" s="681" t="s">
        <v>290</v>
      </c>
      <c r="Q48" s="681" t="s">
        <v>265</v>
      </c>
      <c r="R48" s="678" t="s">
        <v>1648</v>
      </c>
      <c r="S48" s="681" t="s">
        <v>1641</v>
      </c>
      <c r="T48" s="679" t="str">
        <f t="shared" si="1"/>
        <v>Lumajang, 08 NOPEMBER 1974</v>
      </c>
      <c r="U48" s="680">
        <v>27341</v>
      </c>
      <c r="V48" s="680">
        <v>38186</v>
      </c>
      <c r="W48" s="681">
        <f t="shared" ca="1" si="10"/>
        <v>41786</v>
      </c>
      <c r="X48" s="682">
        <f t="shared" ca="1" si="11"/>
        <v>14445</v>
      </c>
      <c r="Y48" s="682">
        <f t="shared" ca="1" si="12"/>
        <v>3600</v>
      </c>
      <c r="Z48" s="676">
        <f t="shared" ca="1" si="13"/>
        <v>39</v>
      </c>
      <c r="AA48" s="676">
        <f t="shared" ca="1" si="14"/>
        <v>7</v>
      </c>
      <c r="AB48" s="826">
        <f t="shared" ca="1" si="15"/>
        <v>39</v>
      </c>
      <c r="AC48" s="676">
        <f t="shared" ca="1" si="16"/>
        <v>39</v>
      </c>
      <c r="AD48" s="676"/>
      <c r="AE48" s="676"/>
      <c r="AF48" s="676"/>
      <c r="AG48" s="676"/>
      <c r="AH48" s="675" t="s">
        <v>335</v>
      </c>
      <c r="AI48" s="675" t="s">
        <v>335</v>
      </c>
      <c r="AJ48" s="675"/>
      <c r="AK48" s="678">
        <f t="shared" ca="1" si="17"/>
        <v>9</v>
      </c>
      <c r="AL48" s="675">
        <f t="shared" ca="1" si="18"/>
        <v>11</v>
      </c>
      <c r="AM48" s="675"/>
      <c r="AN48" s="675"/>
      <c r="AO48" s="675" t="s">
        <v>492</v>
      </c>
      <c r="AP48" s="675"/>
      <c r="AQ48" s="675" t="s">
        <v>335</v>
      </c>
      <c r="AR48" s="675"/>
      <c r="AS48" s="675" t="s">
        <v>335</v>
      </c>
      <c r="AT48" s="675"/>
      <c r="AU48" s="675" t="s">
        <v>335</v>
      </c>
      <c r="AV48" s="675" t="s">
        <v>335</v>
      </c>
      <c r="AW48" s="675" t="s">
        <v>335</v>
      </c>
      <c r="AX48" s="219" t="s">
        <v>129</v>
      </c>
      <c r="AY48" s="675" t="s">
        <v>335</v>
      </c>
      <c r="AZ48" s="675" t="s">
        <v>335</v>
      </c>
      <c r="BA48" s="678">
        <v>553</v>
      </c>
      <c r="BB48" s="678">
        <v>2011</v>
      </c>
      <c r="BC48" s="841">
        <v>553</v>
      </c>
      <c r="BD48" s="678">
        <v>2012</v>
      </c>
      <c r="BE48" s="217" t="s">
        <v>783</v>
      </c>
      <c r="BF48" s="678" t="s">
        <v>597</v>
      </c>
      <c r="BG48" s="678">
        <v>2001</v>
      </c>
      <c r="BH48" s="217" t="s">
        <v>342</v>
      </c>
      <c r="BI48" s="217" t="s">
        <v>784</v>
      </c>
      <c r="BJ48" s="675"/>
      <c r="BK48" s="675"/>
      <c r="BL48" s="675"/>
      <c r="BM48" s="675"/>
      <c r="BN48" s="675"/>
      <c r="BO48" s="675" t="s">
        <v>335</v>
      </c>
      <c r="BP48" s="675"/>
      <c r="BQ48" s="675"/>
      <c r="BR48" s="675"/>
      <c r="BS48" s="675"/>
      <c r="BT48" s="675" t="s">
        <v>538</v>
      </c>
      <c r="BU48" s="687" t="s">
        <v>335</v>
      </c>
      <c r="BV48" s="217" t="s">
        <v>1339</v>
      </c>
      <c r="BW48" s="678" t="s">
        <v>1279</v>
      </c>
      <c r="BX48" s="217" t="s">
        <v>539</v>
      </c>
      <c r="BY48" s="217"/>
      <c r="BZ48" s="217"/>
      <c r="CA48" s="217"/>
      <c r="CB48" s="679" t="s">
        <v>414</v>
      </c>
    </row>
    <row r="49" spans="1:80" s="695" customFormat="1" ht="30" customHeight="1">
      <c r="A49" s="678">
        <v>39</v>
      </c>
      <c r="B49" s="678">
        <v>3</v>
      </c>
      <c r="C49" s="686" t="s">
        <v>295</v>
      </c>
      <c r="D49" s="679" t="s">
        <v>335</v>
      </c>
      <c r="E49" s="679" t="s">
        <v>335</v>
      </c>
      <c r="F49" s="675" t="s">
        <v>335</v>
      </c>
      <c r="G49" s="217" t="s">
        <v>223</v>
      </c>
      <c r="H49" s="678" t="s">
        <v>38</v>
      </c>
      <c r="I49" s="678"/>
      <c r="J49" s="678" t="s">
        <v>604</v>
      </c>
      <c r="K49" s="678" t="s">
        <v>47</v>
      </c>
      <c r="L49" s="678">
        <v>1</v>
      </c>
      <c r="M49" s="219"/>
      <c r="N49" s="217" t="s">
        <v>100</v>
      </c>
      <c r="O49" s="681" t="s">
        <v>261</v>
      </c>
      <c r="P49" s="681" t="s">
        <v>426</v>
      </c>
      <c r="Q49" s="681" t="s">
        <v>267</v>
      </c>
      <c r="R49" s="678" t="s">
        <v>1648</v>
      </c>
      <c r="S49" s="681" t="s">
        <v>1640</v>
      </c>
      <c r="T49" s="679" t="str">
        <f t="shared" si="1"/>
        <v>Lumajang, 18 OKTOBER 1980</v>
      </c>
      <c r="U49" s="680">
        <v>29512</v>
      </c>
      <c r="V49" s="680">
        <v>38444</v>
      </c>
      <c r="W49" s="681">
        <f t="shared" ca="1" si="10"/>
        <v>41786</v>
      </c>
      <c r="X49" s="682">
        <f t="shared" ca="1" si="11"/>
        <v>12274</v>
      </c>
      <c r="Y49" s="682">
        <f t="shared" ca="1" si="12"/>
        <v>3342</v>
      </c>
      <c r="Z49" s="676">
        <f t="shared" ca="1" si="13"/>
        <v>33</v>
      </c>
      <c r="AA49" s="676">
        <f t="shared" ca="1" si="14"/>
        <v>8</v>
      </c>
      <c r="AB49" s="826">
        <f t="shared" ca="1" si="15"/>
        <v>33</v>
      </c>
      <c r="AC49" s="676">
        <f t="shared" ca="1" si="16"/>
        <v>33</v>
      </c>
      <c r="AD49" s="676"/>
      <c r="AE49" s="676"/>
      <c r="AF49" s="676"/>
      <c r="AG49" s="676"/>
      <c r="AH49" s="675" t="s">
        <v>335</v>
      </c>
      <c r="AI49" s="675" t="s">
        <v>335</v>
      </c>
      <c r="AJ49" s="675"/>
      <c r="AK49" s="678">
        <f t="shared" ca="1" si="17"/>
        <v>9</v>
      </c>
      <c r="AL49" s="675">
        <f t="shared" ca="1" si="18"/>
        <v>2</v>
      </c>
      <c r="AM49" s="675"/>
      <c r="AN49" s="675"/>
      <c r="AO49" s="675" t="s">
        <v>493</v>
      </c>
      <c r="AP49" s="675"/>
      <c r="AQ49" s="675" t="s">
        <v>335</v>
      </c>
      <c r="AR49" s="675"/>
      <c r="AS49" s="675" t="s">
        <v>335</v>
      </c>
      <c r="AT49" s="675"/>
      <c r="AU49" s="675" t="s">
        <v>335</v>
      </c>
      <c r="AV49" s="675" t="s">
        <v>335</v>
      </c>
      <c r="AW49" s="675" t="s">
        <v>335</v>
      </c>
      <c r="AX49" s="219" t="s">
        <v>129</v>
      </c>
      <c r="AY49" s="675" t="s">
        <v>335</v>
      </c>
      <c r="AZ49" s="675" t="s">
        <v>335</v>
      </c>
      <c r="BA49" s="678">
        <v>552</v>
      </c>
      <c r="BB49" s="678">
        <v>2011</v>
      </c>
      <c r="BC49" s="841">
        <v>552</v>
      </c>
      <c r="BD49" s="678">
        <v>2012</v>
      </c>
      <c r="BE49" s="217" t="s">
        <v>769</v>
      </c>
      <c r="BF49" s="678" t="s">
        <v>597</v>
      </c>
      <c r="BG49" s="675" t="s">
        <v>404</v>
      </c>
      <c r="BH49" s="217" t="s">
        <v>616</v>
      </c>
      <c r="BI49" s="217" t="s">
        <v>785</v>
      </c>
      <c r="BJ49" s="675"/>
      <c r="BK49" s="675"/>
      <c r="BL49" s="675"/>
      <c r="BM49" s="675"/>
      <c r="BN49" s="675"/>
      <c r="BO49" s="675" t="s">
        <v>335</v>
      </c>
      <c r="BP49" s="675"/>
      <c r="BQ49" s="675"/>
      <c r="BR49" s="675"/>
      <c r="BS49" s="675"/>
      <c r="BT49" s="679" t="s">
        <v>335</v>
      </c>
      <c r="BU49" s="687" t="s">
        <v>335</v>
      </c>
      <c r="BV49" s="217" t="s">
        <v>1340</v>
      </c>
      <c r="BW49" s="678">
        <v>30</v>
      </c>
      <c r="BX49" s="217" t="s">
        <v>536</v>
      </c>
      <c r="BY49" s="217"/>
      <c r="BZ49" s="217" t="s">
        <v>1158</v>
      </c>
      <c r="CA49" s="217" t="s">
        <v>1211</v>
      </c>
      <c r="CB49" s="679" t="s">
        <v>545</v>
      </c>
    </row>
    <row r="50" spans="1:80" s="695" customFormat="1" ht="30" customHeight="1">
      <c r="A50" s="678">
        <v>40</v>
      </c>
      <c r="B50" s="678">
        <v>4</v>
      </c>
      <c r="C50" s="679" t="s">
        <v>296</v>
      </c>
      <c r="D50" s="679" t="s">
        <v>335</v>
      </c>
      <c r="E50" s="679" t="s">
        <v>335</v>
      </c>
      <c r="F50" s="675" t="s">
        <v>335</v>
      </c>
      <c r="G50" s="217" t="s">
        <v>224</v>
      </c>
      <c r="H50" s="678"/>
      <c r="I50" s="689" t="s">
        <v>39</v>
      </c>
      <c r="J50" s="678" t="s">
        <v>604</v>
      </c>
      <c r="K50" s="678" t="s">
        <v>47</v>
      </c>
      <c r="L50" s="678">
        <v>1</v>
      </c>
      <c r="M50" s="219"/>
      <c r="N50" s="217" t="s">
        <v>100</v>
      </c>
      <c r="O50" s="681" t="s">
        <v>262</v>
      </c>
      <c r="P50" s="681" t="s">
        <v>417</v>
      </c>
      <c r="Q50" s="681" t="s">
        <v>266</v>
      </c>
      <c r="R50" s="678" t="s">
        <v>1648</v>
      </c>
      <c r="S50" s="681" t="s">
        <v>1645</v>
      </c>
      <c r="T50" s="679" t="str">
        <f t="shared" si="1"/>
        <v>Lumajang, 11 MARET 1981</v>
      </c>
      <c r="U50" s="680">
        <v>29656</v>
      </c>
      <c r="V50" s="680">
        <v>38551</v>
      </c>
      <c r="W50" s="681">
        <f t="shared" ca="1" si="10"/>
        <v>41786</v>
      </c>
      <c r="X50" s="682">
        <f t="shared" ca="1" si="11"/>
        <v>12130</v>
      </c>
      <c r="Y50" s="682">
        <f t="shared" ca="1" si="12"/>
        <v>3235</v>
      </c>
      <c r="Z50" s="676">
        <f t="shared" ca="1" si="13"/>
        <v>33</v>
      </c>
      <c r="AA50" s="676">
        <f t="shared" ca="1" si="14"/>
        <v>3</v>
      </c>
      <c r="AB50" s="826">
        <f t="shared" ca="1" si="15"/>
        <v>33</v>
      </c>
      <c r="AC50" s="676">
        <f t="shared" ca="1" si="16"/>
        <v>33</v>
      </c>
      <c r="AD50" s="676"/>
      <c r="AE50" s="676"/>
      <c r="AF50" s="676"/>
      <c r="AG50" s="676"/>
      <c r="AH50" s="675" t="s">
        <v>335</v>
      </c>
      <c r="AI50" s="675" t="s">
        <v>335</v>
      </c>
      <c r="AJ50" s="675"/>
      <c r="AK50" s="678">
        <f t="shared" ca="1" si="17"/>
        <v>8</v>
      </c>
      <c r="AL50" s="675">
        <f t="shared" ca="1" si="18"/>
        <v>11</v>
      </c>
      <c r="AM50" s="675"/>
      <c r="AN50" s="675"/>
      <c r="AO50" s="675" t="s">
        <v>494</v>
      </c>
      <c r="AP50" s="675"/>
      <c r="AQ50" s="675" t="s">
        <v>335</v>
      </c>
      <c r="AR50" s="675"/>
      <c r="AS50" s="675" t="s">
        <v>335</v>
      </c>
      <c r="AT50" s="675"/>
      <c r="AU50" s="675" t="s">
        <v>335</v>
      </c>
      <c r="AV50" s="675" t="s">
        <v>335</v>
      </c>
      <c r="AW50" s="675" t="s">
        <v>335</v>
      </c>
      <c r="AX50" s="219" t="s">
        <v>129</v>
      </c>
      <c r="AY50" s="675" t="s">
        <v>335</v>
      </c>
      <c r="AZ50" s="675" t="s">
        <v>335</v>
      </c>
      <c r="BA50" s="678">
        <v>549</v>
      </c>
      <c r="BB50" s="678">
        <v>2011</v>
      </c>
      <c r="BC50" s="841">
        <v>551</v>
      </c>
      <c r="BD50" s="678">
        <v>2012</v>
      </c>
      <c r="BE50" s="217" t="s">
        <v>742</v>
      </c>
      <c r="BF50" s="678" t="s">
        <v>597</v>
      </c>
      <c r="BG50" s="675" t="s">
        <v>405</v>
      </c>
      <c r="BH50" s="217" t="s">
        <v>725</v>
      </c>
      <c r="BI50" s="217" t="s">
        <v>786</v>
      </c>
      <c r="BJ50" s="675"/>
      <c r="BK50" s="675"/>
      <c r="BL50" s="675"/>
      <c r="BM50" s="675"/>
      <c r="BN50" s="675"/>
      <c r="BO50" s="675" t="s">
        <v>335</v>
      </c>
      <c r="BP50" s="675"/>
      <c r="BQ50" s="675"/>
      <c r="BR50" s="675"/>
      <c r="BS50" s="675"/>
      <c r="BT50" s="679" t="s">
        <v>335</v>
      </c>
      <c r="BU50" s="687" t="s">
        <v>335</v>
      </c>
      <c r="BV50" s="217" t="s">
        <v>1341</v>
      </c>
      <c r="BW50" s="678" t="s">
        <v>1280</v>
      </c>
      <c r="BX50" s="217" t="s">
        <v>535</v>
      </c>
      <c r="BY50" s="217"/>
      <c r="BZ50" s="217" t="s">
        <v>1181</v>
      </c>
      <c r="CA50" s="217"/>
      <c r="CB50" s="679" t="s">
        <v>413</v>
      </c>
    </row>
    <row r="51" spans="1:80" s="695" customFormat="1" ht="30" customHeight="1">
      <c r="A51" s="678">
        <v>41</v>
      </c>
      <c r="B51" s="678">
        <v>5</v>
      </c>
      <c r="C51" s="679" t="s">
        <v>297</v>
      </c>
      <c r="D51" s="679" t="s">
        <v>335</v>
      </c>
      <c r="E51" s="679" t="s">
        <v>335</v>
      </c>
      <c r="F51" s="675" t="s">
        <v>335</v>
      </c>
      <c r="G51" s="217" t="s">
        <v>225</v>
      </c>
      <c r="H51" s="678"/>
      <c r="I51" s="689" t="s">
        <v>39</v>
      </c>
      <c r="J51" s="678" t="s">
        <v>604</v>
      </c>
      <c r="K51" s="678" t="s">
        <v>47</v>
      </c>
      <c r="L51" s="678">
        <v>1</v>
      </c>
      <c r="M51" s="219"/>
      <c r="N51" s="217" t="s">
        <v>100</v>
      </c>
      <c r="O51" s="681" t="s">
        <v>288</v>
      </c>
      <c r="P51" s="675" t="s">
        <v>419</v>
      </c>
      <c r="Q51" s="681" t="s">
        <v>266</v>
      </c>
      <c r="R51" s="678" t="s">
        <v>1648</v>
      </c>
      <c r="S51" s="675" t="s">
        <v>1636</v>
      </c>
      <c r="T51" s="679" t="str">
        <f t="shared" si="1"/>
        <v>Lumajang, 03 JUNI 1981</v>
      </c>
      <c r="U51" s="680">
        <v>29740</v>
      </c>
      <c r="V51" s="680">
        <v>38551</v>
      </c>
      <c r="W51" s="681">
        <f t="shared" ca="1" si="10"/>
        <v>41786</v>
      </c>
      <c r="X51" s="682">
        <f t="shared" ca="1" si="11"/>
        <v>12046</v>
      </c>
      <c r="Y51" s="682">
        <f t="shared" ca="1" si="12"/>
        <v>3235</v>
      </c>
      <c r="Z51" s="676">
        <f t="shared" ca="1" si="13"/>
        <v>33</v>
      </c>
      <c r="AA51" s="676">
        <f t="shared" ca="1" si="14"/>
        <v>0</v>
      </c>
      <c r="AB51" s="826">
        <f t="shared" ca="1" si="15"/>
        <v>32</v>
      </c>
      <c r="AC51" s="676">
        <f t="shared" ca="1" si="16"/>
        <v>33</v>
      </c>
      <c r="AD51" s="676"/>
      <c r="AE51" s="676"/>
      <c r="AF51" s="676"/>
      <c r="AG51" s="676"/>
      <c r="AH51" s="675" t="s">
        <v>335</v>
      </c>
      <c r="AI51" s="675" t="s">
        <v>335</v>
      </c>
      <c r="AJ51" s="675"/>
      <c r="AK51" s="678">
        <f t="shared" ca="1" si="17"/>
        <v>8</v>
      </c>
      <c r="AL51" s="675">
        <f t="shared" ca="1" si="18"/>
        <v>11</v>
      </c>
      <c r="AM51" s="675"/>
      <c r="AN51" s="675"/>
      <c r="AO51" s="675" t="s">
        <v>494</v>
      </c>
      <c r="AP51" s="675"/>
      <c r="AQ51" s="675" t="s">
        <v>335</v>
      </c>
      <c r="AR51" s="675"/>
      <c r="AS51" s="675" t="s">
        <v>335</v>
      </c>
      <c r="AT51" s="675"/>
      <c r="AU51" s="675" t="s">
        <v>335</v>
      </c>
      <c r="AV51" s="675" t="s">
        <v>335</v>
      </c>
      <c r="AW51" s="675" t="s">
        <v>335</v>
      </c>
      <c r="AX51" s="219" t="s">
        <v>853</v>
      </c>
      <c r="AY51" s="675" t="s">
        <v>335</v>
      </c>
      <c r="AZ51" s="675" t="s">
        <v>335</v>
      </c>
      <c r="BA51" s="678">
        <v>551</v>
      </c>
      <c r="BB51" s="678">
        <v>2011</v>
      </c>
      <c r="BC51" s="841">
        <v>552</v>
      </c>
      <c r="BD51" s="678">
        <v>2012</v>
      </c>
      <c r="BE51" s="217" t="s">
        <v>742</v>
      </c>
      <c r="BF51" s="678" t="s">
        <v>597</v>
      </c>
      <c r="BG51" s="678">
        <v>2004</v>
      </c>
      <c r="BH51" s="217" t="s">
        <v>726</v>
      </c>
      <c r="BI51" s="217" t="s">
        <v>770</v>
      </c>
      <c r="BJ51" s="675"/>
      <c r="BK51" s="675"/>
      <c r="BL51" s="675"/>
      <c r="BM51" s="675"/>
      <c r="BN51" s="675"/>
      <c r="BO51" s="675" t="s">
        <v>335</v>
      </c>
      <c r="BP51" s="675"/>
      <c r="BQ51" s="675"/>
      <c r="BR51" s="675"/>
      <c r="BS51" s="675"/>
      <c r="BT51" s="679" t="s">
        <v>335</v>
      </c>
      <c r="BU51" s="687" t="s">
        <v>335</v>
      </c>
      <c r="BV51" s="217" t="s">
        <v>1342</v>
      </c>
      <c r="BW51" s="678" t="s">
        <v>1282</v>
      </c>
      <c r="BX51" s="217" t="s">
        <v>534</v>
      </c>
      <c r="BY51" s="217"/>
      <c r="BZ51" s="217" t="s">
        <v>1182</v>
      </c>
      <c r="CA51" s="687" t="s">
        <v>1214</v>
      </c>
      <c r="CB51" s="679" t="s">
        <v>412</v>
      </c>
    </row>
    <row r="52" spans="1:80" s="695" customFormat="1" ht="30" customHeight="1">
      <c r="A52" s="678">
        <v>42</v>
      </c>
      <c r="B52" s="678">
        <v>6</v>
      </c>
      <c r="C52" s="679" t="s">
        <v>298</v>
      </c>
      <c r="D52" s="679" t="s">
        <v>335</v>
      </c>
      <c r="E52" s="679" t="s">
        <v>335</v>
      </c>
      <c r="F52" s="675" t="s">
        <v>335</v>
      </c>
      <c r="G52" s="217" t="s">
        <v>226</v>
      </c>
      <c r="H52" s="678" t="s">
        <v>38</v>
      </c>
      <c r="I52" s="678"/>
      <c r="J52" s="678" t="s">
        <v>604</v>
      </c>
      <c r="K52" s="678" t="s">
        <v>47</v>
      </c>
      <c r="L52" s="678">
        <v>1</v>
      </c>
      <c r="M52" s="219"/>
      <c r="N52" s="217" t="s">
        <v>100</v>
      </c>
      <c r="O52" s="681" t="s">
        <v>416</v>
      </c>
      <c r="P52" s="675" t="s">
        <v>425</v>
      </c>
      <c r="Q52" s="681" t="s">
        <v>267</v>
      </c>
      <c r="R52" s="678" t="s">
        <v>1648</v>
      </c>
      <c r="S52" s="675" t="s">
        <v>1741</v>
      </c>
      <c r="T52" s="679" t="str">
        <f t="shared" si="1"/>
        <v>Lumajang, 04 DESEMBER 1980</v>
      </c>
      <c r="U52" s="680">
        <v>29559</v>
      </c>
      <c r="V52" s="680">
        <v>38551</v>
      </c>
      <c r="W52" s="681">
        <f t="shared" ca="1" si="10"/>
        <v>41786</v>
      </c>
      <c r="X52" s="682">
        <f t="shared" ca="1" si="11"/>
        <v>12227</v>
      </c>
      <c r="Y52" s="682">
        <f t="shared" ca="1" si="12"/>
        <v>3235</v>
      </c>
      <c r="Z52" s="676">
        <f t="shared" ca="1" si="13"/>
        <v>33</v>
      </c>
      <c r="AA52" s="676">
        <f t="shared" ca="1" si="14"/>
        <v>6</v>
      </c>
      <c r="AB52" s="826">
        <f t="shared" ca="1" si="15"/>
        <v>33</v>
      </c>
      <c r="AC52" s="676">
        <f t="shared" ca="1" si="16"/>
        <v>33</v>
      </c>
      <c r="AD52" s="676"/>
      <c r="AE52" s="676"/>
      <c r="AF52" s="676"/>
      <c r="AG52" s="676"/>
      <c r="AH52" s="675" t="s">
        <v>335</v>
      </c>
      <c r="AI52" s="675" t="s">
        <v>335</v>
      </c>
      <c r="AJ52" s="675"/>
      <c r="AK52" s="678">
        <f t="shared" ca="1" si="17"/>
        <v>8</v>
      </c>
      <c r="AL52" s="675">
        <f t="shared" ca="1" si="18"/>
        <v>11</v>
      </c>
      <c r="AM52" s="675"/>
      <c r="AN52" s="675"/>
      <c r="AO52" s="675" t="s">
        <v>494</v>
      </c>
      <c r="AP52" s="675"/>
      <c r="AQ52" s="675" t="s">
        <v>335</v>
      </c>
      <c r="AR52" s="675"/>
      <c r="AS52" s="675" t="s">
        <v>335</v>
      </c>
      <c r="AT52" s="675"/>
      <c r="AU52" s="675" t="s">
        <v>335</v>
      </c>
      <c r="AV52" s="675" t="s">
        <v>335</v>
      </c>
      <c r="AW52" s="675" t="s">
        <v>335</v>
      </c>
      <c r="AX52" s="219" t="s">
        <v>854</v>
      </c>
      <c r="AY52" s="675" t="s">
        <v>335</v>
      </c>
      <c r="AZ52" s="675" t="s">
        <v>335</v>
      </c>
      <c r="BA52" s="678">
        <v>552</v>
      </c>
      <c r="BB52" s="678">
        <v>2011</v>
      </c>
      <c r="BC52" s="841">
        <v>550</v>
      </c>
      <c r="BD52" s="678">
        <v>2012</v>
      </c>
      <c r="BE52" s="217" t="s">
        <v>773</v>
      </c>
      <c r="BF52" s="678" t="s">
        <v>597</v>
      </c>
      <c r="BG52" s="678">
        <v>2005</v>
      </c>
      <c r="BH52" s="217" t="s">
        <v>612</v>
      </c>
      <c r="BI52" s="217" t="s">
        <v>787</v>
      </c>
      <c r="BJ52" s="675"/>
      <c r="BK52" s="675"/>
      <c r="BL52" s="675"/>
      <c r="BM52" s="675"/>
      <c r="BN52" s="675"/>
      <c r="BO52" s="675" t="s">
        <v>335</v>
      </c>
      <c r="BP52" s="675"/>
      <c r="BQ52" s="675"/>
      <c r="BR52" s="675"/>
      <c r="BS52" s="675"/>
      <c r="BT52" s="679" t="s">
        <v>335</v>
      </c>
      <c r="BU52" s="687" t="s">
        <v>335</v>
      </c>
      <c r="BV52" s="217" t="s">
        <v>1343</v>
      </c>
      <c r="BW52" s="678" t="s">
        <v>1281</v>
      </c>
      <c r="BX52" s="217" t="s">
        <v>533</v>
      </c>
      <c r="BY52" s="217"/>
      <c r="BZ52" s="217" t="s">
        <v>1183</v>
      </c>
      <c r="CA52" s="217"/>
      <c r="CB52" s="679" t="s">
        <v>411</v>
      </c>
    </row>
    <row r="53" spans="1:80" s="695" customFormat="1" ht="30" customHeight="1">
      <c r="A53" s="678">
        <v>43</v>
      </c>
      <c r="B53" s="678">
        <v>7</v>
      </c>
      <c r="C53" s="679" t="s">
        <v>299</v>
      </c>
      <c r="D53" s="679" t="s">
        <v>335</v>
      </c>
      <c r="E53" s="679" t="s">
        <v>335</v>
      </c>
      <c r="F53" s="675" t="s">
        <v>335</v>
      </c>
      <c r="G53" s="217" t="s">
        <v>227</v>
      </c>
      <c r="H53" s="678"/>
      <c r="I53" s="689" t="s">
        <v>39</v>
      </c>
      <c r="J53" s="678" t="s">
        <v>604</v>
      </c>
      <c r="K53" s="678" t="s">
        <v>47</v>
      </c>
      <c r="L53" s="678">
        <v>1</v>
      </c>
      <c r="M53" s="219"/>
      <c r="N53" s="217" t="s">
        <v>103</v>
      </c>
      <c r="O53" s="681" t="s">
        <v>263</v>
      </c>
      <c r="P53" s="675" t="s">
        <v>419</v>
      </c>
      <c r="Q53" s="681" t="s">
        <v>268</v>
      </c>
      <c r="R53" s="678" t="s">
        <v>1648</v>
      </c>
      <c r="S53" s="675" t="s">
        <v>1735</v>
      </c>
      <c r="T53" s="679" t="str">
        <f t="shared" si="1"/>
        <v>Malang, 18 JUNI 1982</v>
      </c>
      <c r="U53" s="680">
        <v>30120</v>
      </c>
      <c r="V53" s="680">
        <v>38551</v>
      </c>
      <c r="W53" s="681">
        <f t="shared" ca="1" si="10"/>
        <v>41786</v>
      </c>
      <c r="X53" s="682">
        <f t="shared" ca="1" si="11"/>
        <v>11666</v>
      </c>
      <c r="Y53" s="682">
        <f t="shared" ca="1" si="12"/>
        <v>3235</v>
      </c>
      <c r="Z53" s="676">
        <f t="shared" ca="1" si="13"/>
        <v>31</v>
      </c>
      <c r="AA53" s="676">
        <f t="shared" ca="1" si="14"/>
        <v>12</v>
      </c>
      <c r="AB53" s="826">
        <f t="shared" ca="1" si="15"/>
        <v>31</v>
      </c>
      <c r="AC53" s="676">
        <f t="shared" ca="1" si="16"/>
        <v>31</v>
      </c>
      <c r="AD53" s="676"/>
      <c r="AE53" s="676"/>
      <c r="AF53" s="676"/>
      <c r="AG53" s="676"/>
      <c r="AH53" s="675" t="s">
        <v>335</v>
      </c>
      <c r="AI53" s="675" t="s">
        <v>335</v>
      </c>
      <c r="AJ53" s="675"/>
      <c r="AK53" s="678">
        <f t="shared" ca="1" si="17"/>
        <v>8</v>
      </c>
      <c r="AL53" s="675">
        <f t="shared" ca="1" si="18"/>
        <v>11</v>
      </c>
      <c r="AM53" s="675"/>
      <c r="AN53" s="675"/>
      <c r="AO53" s="675" t="s">
        <v>494</v>
      </c>
      <c r="AP53" s="675"/>
      <c r="AQ53" s="675" t="s">
        <v>335</v>
      </c>
      <c r="AR53" s="675"/>
      <c r="AS53" s="675" t="s">
        <v>335</v>
      </c>
      <c r="AT53" s="675"/>
      <c r="AU53" s="675" t="s">
        <v>335</v>
      </c>
      <c r="AV53" s="675" t="s">
        <v>335</v>
      </c>
      <c r="AW53" s="675" t="s">
        <v>335</v>
      </c>
      <c r="AX53" s="219" t="s">
        <v>129</v>
      </c>
      <c r="AY53" s="675" t="s">
        <v>335</v>
      </c>
      <c r="AZ53" s="675" t="s">
        <v>335</v>
      </c>
      <c r="BA53" s="678">
        <v>551</v>
      </c>
      <c r="BB53" s="678">
        <v>2011</v>
      </c>
      <c r="BC53" s="841">
        <v>551</v>
      </c>
      <c r="BD53" s="678">
        <v>2012</v>
      </c>
      <c r="BE53" s="217" t="s">
        <v>760</v>
      </c>
      <c r="BF53" s="678" t="s">
        <v>597</v>
      </c>
      <c r="BG53" s="678">
        <v>2005</v>
      </c>
      <c r="BH53" s="217" t="s">
        <v>616</v>
      </c>
      <c r="BI53" s="217" t="s">
        <v>788</v>
      </c>
      <c r="BJ53" s="675"/>
      <c r="BK53" s="675"/>
      <c r="BL53" s="675"/>
      <c r="BM53" s="675"/>
      <c r="BN53" s="675"/>
      <c r="BO53" s="675" t="s">
        <v>335</v>
      </c>
      <c r="BP53" s="675"/>
      <c r="BQ53" s="675"/>
      <c r="BR53" s="675"/>
      <c r="BS53" s="675"/>
      <c r="BT53" s="687" t="s">
        <v>335</v>
      </c>
      <c r="BU53" s="687" t="s">
        <v>335</v>
      </c>
      <c r="BV53" s="217" t="s">
        <v>1344</v>
      </c>
      <c r="BW53" s="678" t="s">
        <v>1283</v>
      </c>
      <c r="BX53" s="217" t="s">
        <v>471</v>
      </c>
      <c r="BY53" s="217"/>
      <c r="BZ53" s="217" t="s">
        <v>1184</v>
      </c>
      <c r="CA53" s="687" t="s">
        <v>1222</v>
      </c>
      <c r="CB53" s="679" t="s">
        <v>1030</v>
      </c>
    </row>
    <row r="54" spans="1:80" s="695" customFormat="1" ht="30" customHeight="1">
      <c r="A54" s="678">
        <v>44</v>
      </c>
      <c r="B54" s="678">
        <v>8</v>
      </c>
      <c r="C54" s="679" t="s">
        <v>300</v>
      </c>
      <c r="D54" s="679" t="s">
        <v>335</v>
      </c>
      <c r="E54" s="679" t="s">
        <v>335</v>
      </c>
      <c r="F54" s="675" t="s">
        <v>335</v>
      </c>
      <c r="G54" s="217" t="s">
        <v>228</v>
      </c>
      <c r="H54" s="678" t="s">
        <v>38</v>
      </c>
      <c r="I54" s="678"/>
      <c r="J54" s="678" t="s">
        <v>604</v>
      </c>
      <c r="K54" s="678" t="s">
        <v>47</v>
      </c>
      <c r="L54" s="678">
        <v>1</v>
      </c>
      <c r="M54" s="219"/>
      <c r="N54" s="217" t="s">
        <v>100</v>
      </c>
      <c r="O54" s="681" t="s">
        <v>262</v>
      </c>
      <c r="P54" s="675" t="s">
        <v>420</v>
      </c>
      <c r="Q54" s="681" t="s">
        <v>268</v>
      </c>
      <c r="R54" s="678" t="s">
        <v>1648</v>
      </c>
      <c r="S54" s="675" t="s">
        <v>1644</v>
      </c>
      <c r="T54" s="679" t="str">
        <f t="shared" si="1"/>
        <v>Lumajang, 11 FEBRUARI 1982</v>
      </c>
      <c r="U54" s="680">
        <v>29993</v>
      </c>
      <c r="V54" s="680">
        <v>38551</v>
      </c>
      <c r="W54" s="681">
        <f t="shared" ca="1" si="10"/>
        <v>41786</v>
      </c>
      <c r="X54" s="682">
        <f t="shared" ca="1" si="11"/>
        <v>11793</v>
      </c>
      <c r="Y54" s="682">
        <f t="shared" ca="1" si="12"/>
        <v>3235</v>
      </c>
      <c r="Z54" s="676">
        <f t="shared" ca="1" si="13"/>
        <v>32</v>
      </c>
      <c r="AA54" s="676">
        <f t="shared" ca="1" si="14"/>
        <v>4</v>
      </c>
      <c r="AB54" s="826">
        <f t="shared" ca="1" si="15"/>
        <v>32</v>
      </c>
      <c r="AC54" s="676">
        <f t="shared" ca="1" si="16"/>
        <v>32</v>
      </c>
      <c r="AD54" s="676"/>
      <c r="AE54" s="676"/>
      <c r="AF54" s="676"/>
      <c r="AG54" s="676"/>
      <c r="AH54" s="675" t="s">
        <v>335</v>
      </c>
      <c r="AI54" s="675" t="s">
        <v>335</v>
      </c>
      <c r="AJ54" s="675"/>
      <c r="AK54" s="678">
        <f t="shared" ca="1" si="17"/>
        <v>8</v>
      </c>
      <c r="AL54" s="675">
        <f t="shared" ca="1" si="18"/>
        <v>11</v>
      </c>
      <c r="AM54" s="675"/>
      <c r="AN54" s="675"/>
      <c r="AO54" s="675" t="s">
        <v>494</v>
      </c>
      <c r="AP54" s="675"/>
      <c r="AQ54" s="675" t="s">
        <v>335</v>
      </c>
      <c r="AR54" s="675"/>
      <c r="AS54" s="675" t="s">
        <v>335</v>
      </c>
      <c r="AT54" s="675"/>
      <c r="AU54" s="675" t="s">
        <v>335</v>
      </c>
      <c r="AV54" s="675" t="s">
        <v>335</v>
      </c>
      <c r="AW54" s="675" t="s">
        <v>335</v>
      </c>
      <c r="AX54" s="219" t="s">
        <v>129</v>
      </c>
      <c r="AY54" s="675" t="s">
        <v>335</v>
      </c>
      <c r="AZ54" s="675" t="s">
        <v>335</v>
      </c>
      <c r="BA54" s="678">
        <v>549</v>
      </c>
      <c r="BB54" s="678">
        <v>2011</v>
      </c>
      <c r="BC54" s="841">
        <v>552</v>
      </c>
      <c r="BD54" s="678">
        <v>2012</v>
      </c>
      <c r="BE54" s="217" t="s">
        <v>773</v>
      </c>
      <c r="BF54" s="678" t="s">
        <v>597</v>
      </c>
      <c r="BG54" s="675" t="s">
        <v>406</v>
      </c>
      <c r="BH54" s="217" t="s">
        <v>723</v>
      </c>
      <c r="BI54" s="217" t="s">
        <v>789</v>
      </c>
      <c r="BJ54" s="675"/>
      <c r="BK54" s="675"/>
      <c r="BL54" s="675"/>
      <c r="BM54" s="675"/>
      <c r="BN54" s="675"/>
      <c r="BO54" s="675" t="s">
        <v>335</v>
      </c>
      <c r="BP54" s="675"/>
      <c r="BQ54" s="675"/>
      <c r="BR54" s="675"/>
      <c r="BS54" s="675"/>
      <c r="BT54" s="687" t="s">
        <v>335</v>
      </c>
      <c r="BU54" s="687" t="s">
        <v>335</v>
      </c>
      <c r="BV54" s="217" t="s">
        <v>1338</v>
      </c>
      <c r="BW54" s="678">
        <v>37</v>
      </c>
      <c r="BX54" s="217" t="s">
        <v>472</v>
      </c>
      <c r="BY54" s="217"/>
      <c r="BZ54" s="217" t="s">
        <v>1185</v>
      </c>
      <c r="CA54" s="217"/>
      <c r="CB54" s="679" t="s">
        <v>1031</v>
      </c>
    </row>
    <row r="55" spans="1:80" s="695" customFormat="1" ht="30" customHeight="1">
      <c r="A55" s="678">
        <v>45</v>
      </c>
      <c r="B55" s="678">
        <v>9</v>
      </c>
      <c r="C55" s="686" t="s">
        <v>294</v>
      </c>
      <c r="D55" s="679" t="s">
        <v>335</v>
      </c>
      <c r="E55" s="679" t="s">
        <v>335</v>
      </c>
      <c r="F55" s="675" t="s">
        <v>335</v>
      </c>
      <c r="G55" s="217" t="s">
        <v>221</v>
      </c>
      <c r="H55" s="678" t="s">
        <v>38</v>
      </c>
      <c r="I55" s="678"/>
      <c r="J55" s="678" t="s">
        <v>604</v>
      </c>
      <c r="K55" s="678" t="s">
        <v>47</v>
      </c>
      <c r="L55" s="694">
        <v>1</v>
      </c>
      <c r="M55" s="722" t="s">
        <v>1326</v>
      </c>
      <c r="N55" s="217" t="s">
        <v>110</v>
      </c>
      <c r="O55" s="681" t="s">
        <v>260</v>
      </c>
      <c r="P55" s="681" t="s">
        <v>417</v>
      </c>
      <c r="Q55" s="681" t="s">
        <v>264</v>
      </c>
      <c r="R55" s="678" t="s">
        <v>1648</v>
      </c>
      <c r="S55" s="681" t="s">
        <v>1645</v>
      </c>
      <c r="T55" s="679" t="str">
        <f t="shared" si="1"/>
        <v>Jember, 24 MARET 1966</v>
      </c>
      <c r="U55" s="680">
        <v>24190</v>
      </c>
      <c r="V55" s="680">
        <v>38916</v>
      </c>
      <c r="W55" s="681">
        <f t="shared" ca="1" si="10"/>
        <v>41786</v>
      </c>
      <c r="X55" s="682">
        <f t="shared" ca="1" si="11"/>
        <v>17596</v>
      </c>
      <c r="Y55" s="682">
        <f t="shared" ca="1" si="12"/>
        <v>2870</v>
      </c>
      <c r="Z55" s="676">
        <f t="shared" ca="1" si="13"/>
        <v>48</v>
      </c>
      <c r="AA55" s="676">
        <f t="shared" ca="1" si="14"/>
        <v>3</v>
      </c>
      <c r="AB55" s="826">
        <f t="shared" ca="1" si="15"/>
        <v>48</v>
      </c>
      <c r="AC55" s="676">
        <f t="shared" ca="1" si="16"/>
        <v>48</v>
      </c>
      <c r="AD55" s="676"/>
      <c r="AE55" s="676"/>
      <c r="AF55" s="676"/>
      <c r="AG55" s="676"/>
      <c r="AH55" s="675" t="s">
        <v>335</v>
      </c>
      <c r="AI55" s="675" t="s">
        <v>335</v>
      </c>
      <c r="AJ55" s="675"/>
      <c r="AK55" s="678">
        <f t="shared" ca="1" si="17"/>
        <v>7</v>
      </c>
      <c r="AL55" s="675">
        <f t="shared" ca="1" si="18"/>
        <v>11</v>
      </c>
      <c r="AM55" s="675"/>
      <c r="AN55" s="675"/>
      <c r="AO55" s="675" t="s">
        <v>491</v>
      </c>
      <c r="AP55" s="675"/>
      <c r="AQ55" s="675" t="s">
        <v>335</v>
      </c>
      <c r="AR55" s="675"/>
      <c r="AS55" s="675" t="s">
        <v>335</v>
      </c>
      <c r="AT55" s="675"/>
      <c r="AU55" s="675" t="s">
        <v>335</v>
      </c>
      <c r="AV55" s="675" t="s">
        <v>335</v>
      </c>
      <c r="AW55" s="675" t="s">
        <v>335</v>
      </c>
      <c r="AX55" s="219" t="s">
        <v>129</v>
      </c>
      <c r="AY55" s="675" t="s">
        <v>335</v>
      </c>
      <c r="AZ55" s="675" t="s">
        <v>335</v>
      </c>
      <c r="BA55" s="678">
        <v>549</v>
      </c>
      <c r="BB55" s="678">
        <v>2011</v>
      </c>
      <c r="BC55" s="841">
        <v>549</v>
      </c>
      <c r="BD55" s="678">
        <v>2012</v>
      </c>
      <c r="BE55" s="217" t="s">
        <v>742</v>
      </c>
      <c r="BF55" s="678" t="s">
        <v>597</v>
      </c>
      <c r="BG55" s="675" t="s">
        <v>403</v>
      </c>
      <c r="BH55" s="217" t="s">
        <v>724</v>
      </c>
      <c r="BI55" s="217" t="s">
        <v>782</v>
      </c>
      <c r="BJ55" s="675"/>
      <c r="BK55" s="675"/>
      <c r="BL55" s="675"/>
      <c r="BM55" s="675"/>
      <c r="BN55" s="675"/>
      <c r="BO55" s="675" t="s">
        <v>335</v>
      </c>
      <c r="BP55" s="675"/>
      <c r="BQ55" s="675"/>
      <c r="BR55" s="675"/>
      <c r="BS55" s="675"/>
      <c r="BT55" s="679" t="s">
        <v>335</v>
      </c>
      <c r="BU55" s="687" t="s">
        <v>335</v>
      </c>
      <c r="BV55" s="727" t="s">
        <v>1345</v>
      </c>
      <c r="BW55" s="678" t="s">
        <v>1284</v>
      </c>
      <c r="BX55" s="217" t="s">
        <v>537</v>
      </c>
      <c r="BY55" s="217"/>
      <c r="BZ55" s="217" t="s">
        <v>1186</v>
      </c>
      <c r="CA55" s="217"/>
      <c r="CB55" s="219" t="s">
        <v>593</v>
      </c>
    </row>
    <row r="56" spans="1:80" s="695" customFormat="1" ht="30" customHeight="1">
      <c r="A56" s="678">
        <v>46</v>
      </c>
      <c r="B56" s="678">
        <v>10</v>
      </c>
      <c r="C56" s="679" t="s">
        <v>301</v>
      </c>
      <c r="D56" s="679" t="s">
        <v>335</v>
      </c>
      <c r="E56" s="679" t="s">
        <v>335</v>
      </c>
      <c r="F56" s="675" t="s">
        <v>335</v>
      </c>
      <c r="G56" s="217" t="s">
        <v>949</v>
      </c>
      <c r="H56" s="678"/>
      <c r="I56" s="689" t="s">
        <v>39</v>
      </c>
      <c r="J56" s="678" t="s">
        <v>604</v>
      </c>
      <c r="K56" s="678" t="s">
        <v>47</v>
      </c>
      <c r="L56" s="678">
        <v>1</v>
      </c>
      <c r="M56" s="219"/>
      <c r="N56" s="217" t="s">
        <v>100</v>
      </c>
      <c r="O56" s="681" t="s">
        <v>111</v>
      </c>
      <c r="P56" s="675" t="s">
        <v>419</v>
      </c>
      <c r="Q56" s="681" t="s">
        <v>268</v>
      </c>
      <c r="R56" s="678" t="s">
        <v>1648</v>
      </c>
      <c r="S56" s="675" t="s">
        <v>1636</v>
      </c>
      <c r="T56" s="679" t="str">
        <f t="shared" si="1"/>
        <v>Lumajang, 12 JUNI 1982</v>
      </c>
      <c r="U56" s="680">
        <v>30114</v>
      </c>
      <c r="V56" s="680">
        <v>38916</v>
      </c>
      <c r="W56" s="681">
        <f t="shared" ca="1" si="10"/>
        <v>41786</v>
      </c>
      <c r="X56" s="682">
        <f t="shared" ca="1" si="11"/>
        <v>11672</v>
      </c>
      <c r="Y56" s="682">
        <f t="shared" ca="1" si="12"/>
        <v>2870</v>
      </c>
      <c r="Z56" s="676">
        <f t="shared" ca="1" si="13"/>
        <v>31</v>
      </c>
      <c r="AA56" s="676">
        <f t="shared" ca="1" si="14"/>
        <v>12</v>
      </c>
      <c r="AB56" s="826">
        <f t="shared" ca="1" si="15"/>
        <v>31</v>
      </c>
      <c r="AC56" s="676">
        <f t="shared" ca="1" si="16"/>
        <v>31</v>
      </c>
      <c r="AD56" s="676"/>
      <c r="AE56" s="676"/>
      <c r="AF56" s="676"/>
      <c r="AG56" s="676"/>
      <c r="AH56" s="675" t="s">
        <v>335</v>
      </c>
      <c r="AI56" s="675" t="s">
        <v>335</v>
      </c>
      <c r="AJ56" s="675"/>
      <c r="AK56" s="678">
        <f t="shared" ca="1" si="17"/>
        <v>7</v>
      </c>
      <c r="AL56" s="675">
        <f t="shared" ca="1" si="18"/>
        <v>11</v>
      </c>
      <c r="AM56" s="675"/>
      <c r="AN56" s="675"/>
      <c r="AO56" s="675" t="s">
        <v>491</v>
      </c>
      <c r="AP56" s="675"/>
      <c r="AQ56" s="675" t="s">
        <v>335</v>
      </c>
      <c r="AR56" s="675"/>
      <c r="AS56" s="675" t="s">
        <v>335</v>
      </c>
      <c r="AT56" s="675"/>
      <c r="AU56" s="675" t="s">
        <v>335</v>
      </c>
      <c r="AV56" s="675" t="s">
        <v>335</v>
      </c>
      <c r="AW56" s="675" t="s">
        <v>335</v>
      </c>
      <c r="AX56" s="219" t="s">
        <v>129</v>
      </c>
      <c r="AY56" s="675" t="s">
        <v>335</v>
      </c>
      <c r="AZ56" s="675" t="s">
        <v>335</v>
      </c>
      <c r="BA56" s="678">
        <v>553</v>
      </c>
      <c r="BB56" s="678">
        <v>2011</v>
      </c>
      <c r="BC56" s="841">
        <v>553</v>
      </c>
      <c r="BD56" s="678">
        <v>2012</v>
      </c>
      <c r="BE56" s="217" t="s">
        <v>791</v>
      </c>
      <c r="BF56" s="678" t="s">
        <v>597</v>
      </c>
      <c r="BG56" s="675" t="s">
        <v>405</v>
      </c>
      <c r="BH56" s="217" t="s">
        <v>73</v>
      </c>
      <c r="BI56" s="217" t="s">
        <v>790</v>
      </c>
      <c r="BJ56" s="675"/>
      <c r="BK56" s="675"/>
      <c r="BL56" s="675"/>
      <c r="BM56" s="675"/>
      <c r="BN56" s="675"/>
      <c r="BO56" s="675" t="s">
        <v>335</v>
      </c>
      <c r="BP56" s="675"/>
      <c r="BQ56" s="675"/>
      <c r="BR56" s="675"/>
      <c r="BS56" s="675"/>
      <c r="BT56" s="687" t="s">
        <v>335</v>
      </c>
      <c r="BU56" s="687" t="s">
        <v>335</v>
      </c>
      <c r="BV56" s="217" t="s">
        <v>1346</v>
      </c>
      <c r="BW56" s="678" t="s">
        <v>1285</v>
      </c>
      <c r="BX56" s="217" t="s">
        <v>532</v>
      </c>
      <c r="BY56" s="217"/>
      <c r="BZ56" s="217" t="s">
        <v>1187</v>
      </c>
      <c r="CA56" s="687" t="s">
        <v>1221</v>
      </c>
      <c r="CB56" s="679" t="s">
        <v>410</v>
      </c>
    </row>
    <row r="57" spans="1:80" s="695" customFormat="1" ht="30" customHeight="1">
      <c r="A57" s="678">
        <v>47</v>
      </c>
      <c r="B57" s="678">
        <v>11</v>
      </c>
      <c r="C57" s="686" t="s">
        <v>302</v>
      </c>
      <c r="D57" s="679" t="s">
        <v>335</v>
      </c>
      <c r="E57" s="679" t="s">
        <v>335</v>
      </c>
      <c r="F57" s="675" t="s">
        <v>335</v>
      </c>
      <c r="G57" s="217" t="s">
        <v>229</v>
      </c>
      <c r="H57" s="678"/>
      <c r="I57" s="689" t="s">
        <v>39</v>
      </c>
      <c r="J57" s="678" t="s">
        <v>604</v>
      </c>
      <c r="K57" s="678" t="s">
        <v>47</v>
      </c>
      <c r="L57" s="678">
        <v>1</v>
      </c>
      <c r="M57" s="219"/>
      <c r="N57" s="217" t="s">
        <v>100</v>
      </c>
      <c r="O57" s="681" t="s">
        <v>287</v>
      </c>
      <c r="P57" s="681" t="s">
        <v>418</v>
      </c>
      <c r="Q57" s="681" t="s">
        <v>270</v>
      </c>
      <c r="R57" s="678" t="s">
        <v>1648</v>
      </c>
      <c r="S57" s="681" t="s">
        <v>1739</v>
      </c>
      <c r="T57" s="679" t="str">
        <f t="shared" si="1"/>
        <v>Lumajang, 25 MEI 1983</v>
      </c>
      <c r="U57" s="680">
        <v>30461</v>
      </c>
      <c r="V57" s="680">
        <v>39279</v>
      </c>
      <c r="W57" s="681">
        <f t="shared" ca="1" si="10"/>
        <v>41786</v>
      </c>
      <c r="X57" s="682">
        <f t="shared" ca="1" si="11"/>
        <v>11325</v>
      </c>
      <c r="Y57" s="682">
        <f t="shared" ca="1" si="12"/>
        <v>2507</v>
      </c>
      <c r="Z57" s="676">
        <f t="shared" ca="1" si="13"/>
        <v>31</v>
      </c>
      <c r="AA57" s="676">
        <f t="shared" ca="1" si="14"/>
        <v>0</v>
      </c>
      <c r="AB57" s="826">
        <f t="shared" ca="1" si="15"/>
        <v>31</v>
      </c>
      <c r="AC57" s="676">
        <f t="shared" ca="1" si="16"/>
        <v>31</v>
      </c>
      <c r="AD57" s="676"/>
      <c r="AE57" s="676"/>
      <c r="AF57" s="676"/>
      <c r="AG57" s="676"/>
      <c r="AH57" s="675" t="s">
        <v>335</v>
      </c>
      <c r="AI57" s="675" t="s">
        <v>335</v>
      </c>
      <c r="AJ57" s="675"/>
      <c r="AK57" s="678">
        <f t="shared" ca="1" si="17"/>
        <v>6</v>
      </c>
      <c r="AL57" s="675">
        <f t="shared" ca="1" si="18"/>
        <v>11</v>
      </c>
      <c r="AM57" s="675"/>
      <c r="AN57" s="675"/>
      <c r="AO57" s="675" t="s">
        <v>495</v>
      </c>
      <c r="AP57" s="675"/>
      <c r="AQ57" s="675" t="s">
        <v>335</v>
      </c>
      <c r="AR57" s="675"/>
      <c r="AS57" s="675" t="s">
        <v>335</v>
      </c>
      <c r="AT57" s="675"/>
      <c r="AU57" s="675" t="s">
        <v>335</v>
      </c>
      <c r="AV57" s="675" t="s">
        <v>335</v>
      </c>
      <c r="AW57" s="675" t="s">
        <v>335</v>
      </c>
      <c r="AX57" s="219" t="s">
        <v>129</v>
      </c>
      <c r="AY57" s="675" t="s">
        <v>335</v>
      </c>
      <c r="AZ57" s="675" t="s">
        <v>335</v>
      </c>
      <c r="BA57" s="678">
        <v>550</v>
      </c>
      <c r="BB57" s="678">
        <v>2011</v>
      </c>
      <c r="BC57" s="841">
        <v>551</v>
      </c>
      <c r="BD57" s="678">
        <v>2012</v>
      </c>
      <c r="BE57" s="217" t="s">
        <v>769</v>
      </c>
      <c r="BF57" s="678" t="s">
        <v>597</v>
      </c>
      <c r="BG57" s="678">
        <v>2005</v>
      </c>
      <c r="BH57" s="217" t="s">
        <v>616</v>
      </c>
      <c r="BI57" s="217" t="s">
        <v>793</v>
      </c>
      <c r="BJ57" s="675"/>
      <c r="BK57" s="675"/>
      <c r="BL57" s="675"/>
      <c r="BM57" s="675"/>
      <c r="BN57" s="675"/>
      <c r="BO57" s="675" t="s">
        <v>335</v>
      </c>
      <c r="BP57" s="675"/>
      <c r="BQ57" s="675"/>
      <c r="BR57" s="675"/>
      <c r="BS57" s="675"/>
      <c r="BT57" s="687" t="s">
        <v>335</v>
      </c>
      <c r="BU57" s="687" t="s">
        <v>335</v>
      </c>
      <c r="BV57" s="217" t="s">
        <v>1340</v>
      </c>
      <c r="BW57" s="678">
        <v>24</v>
      </c>
      <c r="BX57" s="217" t="s">
        <v>531</v>
      </c>
      <c r="BY57" s="217"/>
      <c r="BZ57" s="217" t="s">
        <v>1188</v>
      </c>
      <c r="CA57" s="687" t="s">
        <v>1219</v>
      </c>
      <c r="CB57" s="679" t="s">
        <v>1032</v>
      </c>
    </row>
    <row r="58" spans="1:80" s="695" customFormat="1" ht="30" customHeight="1">
      <c r="A58" s="678">
        <v>48</v>
      </c>
      <c r="B58" s="678">
        <v>12</v>
      </c>
      <c r="C58" s="686" t="s">
        <v>673</v>
      </c>
      <c r="D58" s="679" t="s">
        <v>335</v>
      </c>
      <c r="E58" s="679" t="s">
        <v>335</v>
      </c>
      <c r="F58" s="675" t="s">
        <v>335</v>
      </c>
      <c r="G58" s="217" t="s">
        <v>230</v>
      </c>
      <c r="H58" s="678" t="s">
        <v>38</v>
      </c>
      <c r="I58" s="678"/>
      <c r="J58" s="678" t="s">
        <v>604</v>
      </c>
      <c r="K58" s="678" t="s">
        <v>47</v>
      </c>
      <c r="L58" s="678">
        <v>1</v>
      </c>
      <c r="M58" s="219"/>
      <c r="N58" s="217" t="s">
        <v>100</v>
      </c>
      <c r="O58" s="681" t="s">
        <v>261</v>
      </c>
      <c r="P58" s="675" t="s">
        <v>425</v>
      </c>
      <c r="Q58" s="681" t="s">
        <v>269</v>
      </c>
      <c r="R58" s="678" t="s">
        <v>1648</v>
      </c>
      <c r="S58" s="675" t="s">
        <v>1642</v>
      </c>
      <c r="T58" s="679" t="str">
        <f t="shared" si="1"/>
        <v>Lumajang, 18 DESEMBER 1978</v>
      </c>
      <c r="U58" s="680">
        <v>28842</v>
      </c>
      <c r="V58" s="680">
        <v>39279</v>
      </c>
      <c r="W58" s="681">
        <f t="shared" ca="1" si="10"/>
        <v>41786</v>
      </c>
      <c r="X58" s="682">
        <f t="shared" ca="1" si="11"/>
        <v>12944</v>
      </c>
      <c r="Y58" s="682">
        <f t="shared" ca="1" si="12"/>
        <v>2507</v>
      </c>
      <c r="Z58" s="676">
        <f t="shared" ca="1" si="13"/>
        <v>35</v>
      </c>
      <c r="AA58" s="676">
        <f t="shared" ca="1" si="14"/>
        <v>6</v>
      </c>
      <c r="AB58" s="826">
        <f t="shared" ca="1" si="15"/>
        <v>35</v>
      </c>
      <c r="AC58" s="676">
        <f t="shared" ca="1" si="16"/>
        <v>35</v>
      </c>
      <c r="AD58" s="676"/>
      <c r="AE58" s="676"/>
      <c r="AF58" s="676"/>
      <c r="AG58" s="676"/>
      <c r="AH58" s="675" t="s">
        <v>335</v>
      </c>
      <c r="AI58" s="675" t="s">
        <v>335</v>
      </c>
      <c r="AJ58" s="675"/>
      <c r="AK58" s="678">
        <f t="shared" ca="1" si="17"/>
        <v>6</v>
      </c>
      <c r="AL58" s="675">
        <f t="shared" ca="1" si="18"/>
        <v>11</v>
      </c>
      <c r="AM58" s="675"/>
      <c r="AN58" s="675"/>
      <c r="AO58" s="675" t="s">
        <v>495</v>
      </c>
      <c r="AP58" s="675"/>
      <c r="AQ58" s="675" t="s">
        <v>335</v>
      </c>
      <c r="AR58" s="675"/>
      <c r="AS58" s="675" t="s">
        <v>335</v>
      </c>
      <c r="AT58" s="675"/>
      <c r="AU58" s="675" t="s">
        <v>335</v>
      </c>
      <c r="AV58" s="675" t="s">
        <v>335</v>
      </c>
      <c r="AW58" s="675" t="s">
        <v>335</v>
      </c>
      <c r="AX58" s="219" t="s">
        <v>855</v>
      </c>
      <c r="AY58" s="675" t="s">
        <v>335</v>
      </c>
      <c r="AZ58" s="675" t="s">
        <v>335</v>
      </c>
      <c r="BA58" s="678">
        <v>550</v>
      </c>
      <c r="BB58" s="678">
        <v>2011</v>
      </c>
      <c r="BC58" s="841">
        <v>551</v>
      </c>
      <c r="BD58" s="678">
        <v>2012</v>
      </c>
      <c r="BE58" s="217" t="s">
        <v>760</v>
      </c>
      <c r="BF58" s="678" t="s">
        <v>597</v>
      </c>
      <c r="BG58" s="678">
        <v>2004</v>
      </c>
      <c r="BH58" s="217" t="s">
        <v>343</v>
      </c>
      <c r="BI58" s="217" t="s">
        <v>792</v>
      </c>
      <c r="BJ58" s="675"/>
      <c r="BK58" s="675"/>
      <c r="BL58" s="675"/>
      <c r="BM58" s="675"/>
      <c r="BN58" s="675"/>
      <c r="BO58" s="675" t="s">
        <v>335</v>
      </c>
      <c r="BP58" s="675"/>
      <c r="BQ58" s="675"/>
      <c r="BR58" s="675"/>
      <c r="BS58" s="675"/>
      <c r="BT58" s="687" t="s">
        <v>335</v>
      </c>
      <c r="BU58" s="687" t="s">
        <v>335</v>
      </c>
      <c r="BV58" s="217" t="s">
        <v>1347</v>
      </c>
      <c r="BW58" s="678" t="s">
        <v>1286</v>
      </c>
      <c r="BX58" s="217" t="s">
        <v>530</v>
      </c>
      <c r="BY58" s="217"/>
      <c r="BZ58" s="217" t="s">
        <v>1189</v>
      </c>
      <c r="CA58" s="687" t="s">
        <v>1224</v>
      </c>
      <c r="CB58" s="718" t="s">
        <v>1033</v>
      </c>
    </row>
    <row r="59" spans="1:80" s="695" customFormat="1" ht="30" customHeight="1">
      <c r="A59" s="678">
        <v>49</v>
      </c>
      <c r="B59" s="678">
        <v>13</v>
      </c>
      <c r="C59" s="710"/>
      <c r="D59" s="679" t="s">
        <v>335</v>
      </c>
      <c r="E59" s="679" t="s">
        <v>335</v>
      </c>
      <c r="F59" s="675" t="s">
        <v>335</v>
      </c>
      <c r="G59" s="217" t="s">
        <v>231</v>
      </c>
      <c r="H59" s="678" t="s">
        <v>38</v>
      </c>
      <c r="I59" s="678"/>
      <c r="J59" s="678" t="s">
        <v>604</v>
      </c>
      <c r="K59" s="678" t="s">
        <v>47</v>
      </c>
      <c r="L59" s="678">
        <v>1</v>
      </c>
      <c r="M59" s="219"/>
      <c r="N59" s="217" t="s">
        <v>255</v>
      </c>
      <c r="O59" s="681" t="s">
        <v>117</v>
      </c>
      <c r="P59" s="681" t="s">
        <v>417</v>
      </c>
      <c r="Q59" s="681" t="s">
        <v>268</v>
      </c>
      <c r="R59" s="678" t="s">
        <v>1648</v>
      </c>
      <c r="S59" s="681" t="s">
        <v>1645</v>
      </c>
      <c r="T59" s="679" t="str">
        <f t="shared" si="1"/>
        <v>Ngawi, 15 MARET 1982</v>
      </c>
      <c r="U59" s="680">
        <v>30025</v>
      </c>
      <c r="V59" s="680">
        <v>39569</v>
      </c>
      <c r="W59" s="681">
        <f t="shared" ca="1" si="10"/>
        <v>41786</v>
      </c>
      <c r="X59" s="682">
        <f t="shared" ca="1" si="11"/>
        <v>11761</v>
      </c>
      <c r="Y59" s="682">
        <f t="shared" ca="1" si="12"/>
        <v>2217</v>
      </c>
      <c r="Z59" s="676">
        <f t="shared" ca="1" si="13"/>
        <v>32</v>
      </c>
      <c r="AA59" s="676">
        <f t="shared" ca="1" si="14"/>
        <v>3</v>
      </c>
      <c r="AB59" s="826">
        <f t="shared" ca="1" si="15"/>
        <v>32</v>
      </c>
      <c r="AC59" s="676">
        <f t="shared" ca="1" si="16"/>
        <v>32</v>
      </c>
      <c r="AD59" s="676"/>
      <c r="AE59" s="676"/>
      <c r="AF59" s="676"/>
      <c r="AG59" s="676"/>
      <c r="AH59" s="675" t="s">
        <v>335</v>
      </c>
      <c r="AI59" s="675" t="s">
        <v>335</v>
      </c>
      <c r="AJ59" s="675"/>
      <c r="AK59" s="678">
        <f t="shared" ca="1" si="17"/>
        <v>6</v>
      </c>
      <c r="AL59" s="675">
        <f t="shared" ca="1" si="18"/>
        <v>1</v>
      </c>
      <c r="AM59" s="675"/>
      <c r="AN59" s="675"/>
      <c r="AO59" s="675" t="s">
        <v>497</v>
      </c>
      <c r="AP59" s="675"/>
      <c r="AQ59" s="675" t="s">
        <v>335</v>
      </c>
      <c r="AR59" s="675"/>
      <c r="AS59" s="675" t="s">
        <v>335</v>
      </c>
      <c r="AT59" s="675"/>
      <c r="AU59" s="675" t="s">
        <v>335</v>
      </c>
      <c r="AV59" s="675" t="s">
        <v>335</v>
      </c>
      <c r="AW59" s="675" t="s">
        <v>335</v>
      </c>
      <c r="AX59" s="219" t="s">
        <v>129</v>
      </c>
      <c r="AY59" s="675" t="s">
        <v>335</v>
      </c>
      <c r="AZ59" s="675" t="s">
        <v>335</v>
      </c>
      <c r="BA59" s="678">
        <v>550</v>
      </c>
      <c r="BB59" s="678">
        <v>2011</v>
      </c>
      <c r="BC59" s="842">
        <v>548</v>
      </c>
      <c r="BD59" s="678">
        <v>2012</v>
      </c>
      <c r="BE59" s="217" t="s">
        <v>794</v>
      </c>
      <c r="BF59" s="678" t="s">
        <v>597</v>
      </c>
      <c r="BG59" s="678">
        <v>2009</v>
      </c>
      <c r="BH59" s="217" t="s">
        <v>701</v>
      </c>
      <c r="BI59" s="217" t="s">
        <v>795</v>
      </c>
      <c r="BJ59" s="675"/>
      <c r="BK59" s="675"/>
      <c r="BL59" s="675"/>
      <c r="BM59" s="675"/>
      <c r="BN59" s="675"/>
      <c r="BO59" s="675" t="s">
        <v>335</v>
      </c>
      <c r="BP59" s="675"/>
      <c r="BQ59" s="675"/>
      <c r="BR59" s="675"/>
      <c r="BS59" s="675"/>
      <c r="BT59" s="687" t="s">
        <v>335</v>
      </c>
      <c r="BU59" s="687" t="s">
        <v>335</v>
      </c>
      <c r="BV59" s="217" t="s">
        <v>1348</v>
      </c>
      <c r="BW59" s="678" t="s">
        <v>1287</v>
      </c>
      <c r="BX59" s="217" t="s">
        <v>529</v>
      </c>
      <c r="BY59" s="217"/>
      <c r="BZ59" s="217"/>
      <c r="CA59" s="217"/>
      <c r="CB59" s="679" t="s">
        <v>608</v>
      </c>
    </row>
    <row r="60" spans="1:80" s="695" customFormat="1" ht="30" customHeight="1">
      <c r="A60" s="678">
        <v>50</v>
      </c>
      <c r="B60" s="678">
        <v>14</v>
      </c>
      <c r="C60" s="686" t="s">
        <v>677</v>
      </c>
      <c r="D60" s="679" t="s">
        <v>335</v>
      </c>
      <c r="E60" s="679" t="s">
        <v>335</v>
      </c>
      <c r="F60" s="675" t="s">
        <v>335</v>
      </c>
      <c r="G60" s="217" t="s">
        <v>232</v>
      </c>
      <c r="H60" s="678"/>
      <c r="I60" s="689" t="s">
        <v>39</v>
      </c>
      <c r="J60" s="678" t="s">
        <v>604</v>
      </c>
      <c r="K60" s="678" t="s">
        <v>47</v>
      </c>
      <c r="L60" s="678">
        <v>1</v>
      </c>
      <c r="M60" s="219"/>
      <c r="N60" s="217" t="s">
        <v>100</v>
      </c>
      <c r="O60" s="681" t="s">
        <v>260</v>
      </c>
      <c r="P60" s="681" t="s">
        <v>417</v>
      </c>
      <c r="Q60" s="681" t="s">
        <v>275</v>
      </c>
      <c r="R60" s="678" t="s">
        <v>1648</v>
      </c>
      <c r="S60" s="681" t="s">
        <v>1645</v>
      </c>
      <c r="T60" s="679" t="str">
        <f t="shared" si="1"/>
        <v>Lumajang, 24 MARET 1984</v>
      </c>
      <c r="U60" s="680">
        <v>30765</v>
      </c>
      <c r="V60" s="680">
        <v>39643</v>
      </c>
      <c r="W60" s="681">
        <f t="shared" ca="1" si="10"/>
        <v>41786</v>
      </c>
      <c r="X60" s="682">
        <f t="shared" ca="1" si="11"/>
        <v>11021</v>
      </c>
      <c r="Y60" s="682">
        <f t="shared" ca="1" si="12"/>
        <v>2143</v>
      </c>
      <c r="Z60" s="676">
        <f t="shared" ca="1" si="13"/>
        <v>30</v>
      </c>
      <c r="AA60" s="676">
        <f t="shared" ca="1" si="14"/>
        <v>2</v>
      </c>
      <c r="AB60" s="826">
        <f t="shared" ca="1" si="15"/>
        <v>30</v>
      </c>
      <c r="AC60" s="676">
        <f t="shared" ca="1" si="16"/>
        <v>30</v>
      </c>
      <c r="AD60" s="676"/>
      <c r="AE60" s="676"/>
      <c r="AF60" s="676"/>
      <c r="AG60" s="676"/>
      <c r="AH60" s="675" t="s">
        <v>335</v>
      </c>
      <c r="AI60" s="675" t="s">
        <v>335</v>
      </c>
      <c r="AJ60" s="675"/>
      <c r="AK60" s="678">
        <f t="shared" ca="1" si="17"/>
        <v>5</v>
      </c>
      <c r="AL60" s="675">
        <f t="shared" ca="1" si="18"/>
        <v>11</v>
      </c>
      <c r="AM60" s="675"/>
      <c r="AN60" s="675"/>
      <c r="AO60" s="675" t="s">
        <v>496</v>
      </c>
      <c r="AP60" s="675"/>
      <c r="AQ60" s="675" t="s">
        <v>335</v>
      </c>
      <c r="AR60" s="675"/>
      <c r="AS60" s="675" t="s">
        <v>335</v>
      </c>
      <c r="AT60" s="675"/>
      <c r="AU60" s="675" t="s">
        <v>335</v>
      </c>
      <c r="AV60" s="675" t="s">
        <v>335</v>
      </c>
      <c r="AW60" s="675" t="s">
        <v>335</v>
      </c>
      <c r="AX60" s="219" t="s">
        <v>129</v>
      </c>
      <c r="AY60" s="675" t="s">
        <v>335</v>
      </c>
      <c r="AZ60" s="675" t="s">
        <v>335</v>
      </c>
      <c r="BA60" s="678">
        <v>550</v>
      </c>
      <c r="BB60" s="678">
        <v>2011</v>
      </c>
      <c r="BC60" s="841">
        <v>549</v>
      </c>
      <c r="BD60" s="678">
        <v>2012</v>
      </c>
      <c r="BE60" s="217" t="s">
        <v>791</v>
      </c>
      <c r="BF60" s="678" t="s">
        <v>597</v>
      </c>
      <c r="BG60" s="678">
        <v>2005</v>
      </c>
      <c r="BH60" s="217" t="s">
        <v>340</v>
      </c>
      <c r="BI60" s="217" t="s">
        <v>796</v>
      </c>
      <c r="BJ60" s="675"/>
      <c r="BK60" s="675"/>
      <c r="BL60" s="675"/>
      <c r="BM60" s="675"/>
      <c r="BN60" s="675"/>
      <c r="BO60" s="675" t="s">
        <v>335</v>
      </c>
      <c r="BP60" s="675"/>
      <c r="BQ60" s="675"/>
      <c r="BR60" s="675"/>
      <c r="BS60" s="675"/>
      <c r="BT60" s="687" t="s">
        <v>335</v>
      </c>
      <c r="BU60" s="687" t="s">
        <v>335</v>
      </c>
      <c r="BV60" s="217" t="s">
        <v>1349</v>
      </c>
      <c r="BW60" s="678" t="s">
        <v>1275</v>
      </c>
      <c r="BX60" s="217" t="s">
        <v>473</v>
      </c>
      <c r="BY60" s="217"/>
      <c r="BZ60" s="217" t="s">
        <v>1164</v>
      </c>
      <c r="CA60" s="687" t="s">
        <v>1223</v>
      </c>
      <c r="CB60" s="679" t="s">
        <v>1034</v>
      </c>
    </row>
    <row r="61" spans="1:80" s="695" customFormat="1" ht="30" customHeight="1">
      <c r="A61" s="678">
        <v>51</v>
      </c>
      <c r="B61" s="678">
        <v>15</v>
      </c>
      <c r="C61" s="219" t="s">
        <v>305</v>
      </c>
      <c r="D61" s="679" t="s">
        <v>335</v>
      </c>
      <c r="E61" s="679" t="s">
        <v>335</v>
      </c>
      <c r="F61" s="675" t="s">
        <v>335</v>
      </c>
      <c r="G61" s="217" t="s">
        <v>234</v>
      </c>
      <c r="H61" s="678"/>
      <c r="I61" s="689" t="s">
        <v>39</v>
      </c>
      <c r="J61" s="678" t="s">
        <v>604</v>
      </c>
      <c r="K61" s="678" t="s">
        <v>47</v>
      </c>
      <c r="L61" s="678">
        <v>1</v>
      </c>
      <c r="M61" s="219"/>
      <c r="N61" s="217" t="s">
        <v>100</v>
      </c>
      <c r="O61" s="714" t="s">
        <v>285</v>
      </c>
      <c r="P61" s="714" t="s">
        <v>422</v>
      </c>
      <c r="Q61" s="714" t="s">
        <v>270</v>
      </c>
      <c r="R61" s="678" t="s">
        <v>1648</v>
      </c>
      <c r="S61" s="714" t="s">
        <v>1639</v>
      </c>
      <c r="T61" s="679" t="str">
        <f t="shared" si="1"/>
        <v>Lumajang,  14 SEPTEMBER 1983</v>
      </c>
      <c r="U61" s="680">
        <v>30573</v>
      </c>
      <c r="V61" s="680">
        <v>39643</v>
      </c>
      <c r="W61" s="681">
        <f t="shared" ca="1" si="10"/>
        <v>41786</v>
      </c>
      <c r="X61" s="682">
        <f t="shared" ca="1" si="11"/>
        <v>11213</v>
      </c>
      <c r="Y61" s="682">
        <f t="shared" ca="1" si="12"/>
        <v>2143</v>
      </c>
      <c r="Z61" s="676">
        <f t="shared" ca="1" si="13"/>
        <v>30</v>
      </c>
      <c r="AA61" s="676">
        <f t="shared" ca="1" si="14"/>
        <v>9</v>
      </c>
      <c r="AB61" s="826">
        <f t="shared" ca="1" si="15"/>
        <v>30</v>
      </c>
      <c r="AC61" s="676">
        <f t="shared" ca="1" si="16"/>
        <v>30</v>
      </c>
      <c r="AD61" s="676"/>
      <c r="AE61" s="676"/>
      <c r="AF61" s="676"/>
      <c r="AG61" s="676"/>
      <c r="AH61" s="675" t="s">
        <v>335</v>
      </c>
      <c r="AI61" s="675" t="s">
        <v>335</v>
      </c>
      <c r="AJ61" s="675"/>
      <c r="AK61" s="678">
        <f t="shared" ca="1" si="17"/>
        <v>5</v>
      </c>
      <c r="AL61" s="675">
        <f t="shared" ca="1" si="18"/>
        <v>11</v>
      </c>
      <c r="AM61" s="675"/>
      <c r="AN61" s="675"/>
      <c r="AO61" s="675" t="s">
        <v>496</v>
      </c>
      <c r="AP61" s="675"/>
      <c r="AQ61" s="675" t="s">
        <v>335</v>
      </c>
      <c r="AR61" s="675"/>
      <c r="AS61" s="675" t="s">
        <v>335</v>
      </c>
      <c r="AT61" s="675"/>
      <c r="AU61" s="675" t="s">
        <v>335</v>
      </c>
      <c r="AV61" s="675" t="s">
        <v>335</v>
      </c>
      <c r="AW61" s="675" t="s">
        <v>335</v>
      </c>
      <c r="AX61" s="219" t="s">
        <v>129</v>
      </c>
      <c r="AY61" s="675" t="s">
        <v>335</v>
      </c>
      <c r="AZ61" s="675" t="s">
        <v>335</v>
      </c>
      <c r="BA61" s="678">
        <v>550</v>
      </c>
      <c r="BB61" s="678">
        <v>2011</v>
      </c>
      <c r="BC61" s="841">
        <v>550</v>
      </c>
      <c r="BD61" s="678">
        <v>2012</v>
      </c>
      <c r="BE61" s="217" t="s">
        <v>773</v>
      </c>
      <c r="BF61" s="678" t="s">
        <v>597</v>
      </c>
      <c r="BG61" s="678">
        <v>2007</v>
      </c>
      <c r="BH61" s="217" t="s">
        <v>617</v>
      </c>
      <c r="BI61" s="217" t="s">
        <v>800</v>
      </c>
      <c r="BJ61" s="675"/>
      <c r="BK61" s="675"/>
      <c r="BL61" s="675"/>
      <c r="BM61" s="675"/>
      <c r="BN61" s="675"/>
      <c r="BO61" s="675" t="s">
        <v>335</v>
      </c>
      <c r="BP61" s="675"/>
      <c r="BQ61" s="675"/>
      <c r="BR61" s="675"/>
      <c r="BS61" s="675"/>
      <c r="BT61" s="687" t="s">
        <v>335</v>
      </c>
      <c r="BU61" s="687" t="s">
        <v>335</v>
      </c>
      <c r="BV61" s="217" t="s">
        <v>1350</v>
      </c>
      <c r="BW61" s="678" t="s">
        <v>1288</v>
      </c>
      <c r="BX61" s="217" t="s">
        <v>475</v>
      </c>
      <c r="BY61" s="217"/>
      <c r="BZ61" s="217" t="s">
        <v>1156</v>
      </c>
      <c r="CA61" s="687" t="s">
        <v>1228</v>
      </c>
      <c r="CB61" s="679" t="s">
        <v>609</v>
      </c>
    </row>
    <row r="62" spans="1:80" s="695" customFormat="1" ht="30" customHeight="1">
      <c r="A62" s="678">
        <v>52</v>
      </c>
      <c r="B62" s="678">
        <v>17</v>
      </c>
      <c r="C62" s="686" t="s">
        <v>398</v>
      </c>
      <c r="D62" s="679" t="s">
        <v>335</v>
      </c>
      <c r="E62" s="679" t="s">
        <v>335</v>
      </c>
      <c r="F62" s="675" t="s">
        <v>335</v>
      </c>
      <c r="G62" s="217" t="s">
        <v>235</v>
      </c>
      <c r="H62" s="678" t="s">
        <v>38</v>
      </c>
      <c r="I62" s="678"/>
      <c r="J62" s="678" t="s">
        <v>604</v>
      </c>
      <c r="K62" s="678" t="s">
        <v>47</v>
      </c>
      <c r="L62" s="678">
        <v>1</v>
      </c>
      <c r="M62" s="219"/>
      <c r="N62" s="217" t="s">
        <v>100</v>
      </c>
      <c r="O62" s="681" t="s">
        <v>284</v>
      </c>
      <c r="P62" s="681" t="s">
        <v>418</v>
      </c>
      <c r="Q62" s="681" t="s">
        <v>277</v>
      </c>
      <c r="R62" s="678" t="s">
        <v>1648</v>
      </c>
      <c r="S62" s="681" t="s">
        <v>1647</v>
      </c>
      <c r="T62" s="679" t="str">
        <f t="shared" si="1"/>
        <v>Lumajang, 25 MEI 1973</v>
      </c>
      <c r="U62" s="680">
        <v>26809</v>
      </c>
      <c r="V62" s="680">
        <v>39643</v>
      </c>
      <c r="W62" s="681">
        <f t="shared" ca="1" si="10"/>
        <v>41786</v>
      </c>
      <c r="X62" s="682">
        <f t="shared" ca="1" si="11"/>
        <v>14977</v>
      </c>
      <c r="Y62" s="682">
        <f t="shared" ca="1" si="12"/>
        <v>2143</v>
      </c>
      <c r="Z62" s="676">
        <f t="shared" ca="1" si="13"/>
        <v>41</v>
      </c>
      <c r="AA62" s="676">
        <f t="shared" ca="1" si="14"/>
        <v>0</v>
      </c>
      <c r="AB62" s="826">
        <f t="shared" ca="1" si="15"/>
        <v>41</v>
      </c>
      <c r="AC62" s="676">
        <f t="shared" ca="1" si="16"/>
        <v>41</v>
      </c>
      <c r="AD62" s="676"/>
      <c r="AE62" s="676"/>
      <c r="AF62" s="676"/>
      <c r="AG62" s="676"/>
      <c r="AH62" s="675" t="s">
        <v>335</v>
      </c>
      <c r="AI62" s="675" t="s">
        <v>335</v>
      </c>
      <c r="AJ62" s="675"/>
      <c r="AK62" s="678">
        <f t="shared" ca="1" si="17"/>
        <v>5</v>
      </c>
      <c r="AL62" s="675">
        <f t="shared" ca="1" si="18"/>
        <v>11</v>
      </c>
      <c r="AM62" s="675"/>
      <c r="AN62" s="675"/>
      <c r="AO62" s="675" t="s">
        <v>496</v>
      </c>
      <c r="AP62" s="675"/>
      <c r="AQ62" s="675" t="s">
        <v>335</v>
      </c>
      <c r="AR62" s="675"/>
      <c r="AS62" s="675" t="s">
        <v>335</v>
      </c>
      <c r="AT62" s="675"/>
      <c r="AU62" s="675" t="s">
        <v>335</v>
      </c>
      <c r="AV62" s="675" t="s">
        <v>335</v>
      </c>
      <c r="AW62" s="675" t="s">
        <v>335</v>
      </c>
      <c r="AX62" s="219" t="s">
        <v>129</v>
      </c>
      <c r="AY62" s="675" t="s">
        <v>335</v>
      </c>
      <c r="AZ62" s="675" t="s">
        <v>335</v>
      </c>
      <c r="BA62" s="678">
        <v>548</v>
      </c>
      <c r="BB62" s="678">
        <v>2011</v>
      </c>
      <c r="BC62" s="841">
        <v>549</v>
      </c>
      <c r="BD62" s="678">
        <v>2012</v>
      </c>
      <c r="BE62" s="217" t="s">
        <v>801</v>
      </c>
      <c r="BF62" s="678" t="s">
        <v>597</v>
      </c>
      <c r="BG62" s="678">
        <v>2004</v>
      </c>
      <c r="BH62" s="217" t="s">
        <v>341</v>
      </c>
      <c r="BI62" s="217" t="s">
        <v>802</v>
      </c>
      <c r="BJ62" s="675"/>
      <c r="BK62" s="675"/>
      <c r="BL62" s="675"/>
      <c r="BM62" s="675"/>
      <c r="BN62" s="675"/>
      <c r="BO62" s="675" t="s">
        <v>335</v>
      </c>
      <c r="BP62" s="675"/>
      <c r="BQ62" s="675"/>
      <c r="BR62" s="675"/>
      <c r="BS62" s="675"/>
      <c r="BT62" s="687" t="s">
        <v>335</v>
      </c>
      <c r="BU62" s="687" t="s">
        <v>335</v>
      </c>
      <c r="BV62" s="217" t="s">
        <v>1352</v>
      </c>
      <c r="BW62" s="678" t="s">
        <v>1289</v>
      </c>
      <c r="BX62" s="217" t="s">
        <v>476</v>
      </c>
      <c r="BY62" s="217"/>
      <c r="BZ62" s="217" t="s">
        <v>1161</v>
      </c>
      <c r="CA62" s="687" t="s">
        <v>1209</v>
      </c>
      <c r="CB62" s="679" t="s">
        <v>1036</v>
      </c>
    </row>
    <row r="63" spans="1:80" s="695" customFormat="1" ht="30" customHeight="1">
      <c r="A63" s="678">
        <v>53</v>
      </c>
      <c r="B63" s="678">
        <v>18</v>
      </c>
      <c r="C63" s="686" t="s">
        <v>675</v>
      </c>
      <c r="D63" s="679" t="s">
        <v>335</v>
      </c>
      <c r="E63" s="679" t="s">
        <v>335</v>
      </c>
      <c r="F63" s="675" t="s">
        <v>335</v>
      </c>
      <c r="G63" s="217" t="s">
        <v>236</v>
      </c>
      <c r="H63" s="678"/>
      <c r="I63" s="689" t="s">
        <v>39</v>
      </c>
      <c r="J63" s="678" t="s">
        <v>604</v>
      </c>
      <c r="K63" s="678" t="s">
        <v>47</v>
      </c>
      <c r="L63" s="694">
        <v>1</v>
      </c>
      <c r="M63" s="722" t="s">
        <v>1327</v>
      </c>
      <c r="N63" s="217" t="s">
        <v>100</v>
      </c>
      <c r="O63" s="681" t="s">
        <v>283</v>
      </c>
      <c r="P63" s="681" t="s">
        <v>418</v>
      </c>
      <c r="Q63" s="681" t="s">
        <v>268</v>
      </c>
      <c r="R63" s="678" t="s">
        <v>1648</v>
      </c>
      <c r="S63" s="681" t="s">
        <v>1647</v>
      </c>
      <c r="T63" s="679" t="str">
        <f t="shared" si="1"/>
        <v>Lumajang, 19 MEI 1982</v>
      </c>
      <c r="U63" s="680">
        <v>30090</v>
      </c>
      <c r="V63" s="680">
        <v>40007</v>
      </c>
      <c r="W63" s="681">
        <f t="shared" ca="1" si="10"/>
        <v>41786</v>
      </c>
      <c r="X63" s="682">
        <f t="shared" ca="1" si="11"/>
        <v>11696</v>
      </c>
      <c r="Y63" s="682">
        <f t="shared" ca="1" si="12"/>
        <v>1779</v>
      </c>
      <c r="Z63" s="676">
        <f t="shared" ca="1" si="13"/>
        <v>32</v>
      </c>
      <c r="AA63" s="676">
        <f t="shared" ca="1" si="14"/>
        <v>1</v>
      </c>
      <c r="AB63" s="826">
        <f t="shared" ca="1" si="15"/>
        <v>32</v>
      </c>
      <c r="AC63" s="676">
        <f t="shared" ca="1" si="16"/>
        <v>32</v>
      </c>
      <c r="AD63" s="676"/>
      <c r="AE63" s="676"/>
      <c r="AF63" s="676"/>
      <c r="AG63" s="676"/>
      <c r="AH63" s="675" t="s">
        <v>335</v>
      </c>
      <c r="AI63" s="675" t="s">
        <v>335</v>
      </c>
      <c r="AJ63" s="675"/>
      <c r="AK63" s="678">
        <f t="shared" ca="1" si="17"/>
        <v>4</v>
      </c>
      <c r="AL63" s="675">
        <f t="shared" ca="1" si="18"/>
        <v>11</v>
      </c>
      <c r="AM63" s="675"/>
      <c r="AN63" s="675"/>
      <c r="AO63" s="675" t="s">
        <v>498</v>
      </c>
      <c r="AP63" s="675"/>
      <c r="AQ63" s="675" t="s">
        <v>335</v>
      </c>
      <c r="AR63" s="675"/>
      <c r="AS63" s="675" t="s">
        <v>335</v>
      </c>
      <c r="AT63" s="675"/>
      <c r="AU63" s="675" t="s">
        <v>335</v>
      </c>
      <c r="AV63" s="675" t="s">
        <v>335</v>
      </c>
      <c r="AW63" s="675" t="s">
        <v>335</v>
      </c>
      <c r="AX63" s="219" t="s">
        <v>129</v>
      </c>
      <c r="AY63" s="675" t="s">
        <v>335</v>
      </c>
      <c r="AZ63" s="675" t="s">
        <v>335</v>
      </c>
      <c r="BA63" s="678">
        <v>547</v>
      </c>
      <c r="BB63" s="678">
        <v>2011</v>
      </c>
      <c r="BC63" s="841">
        <v>549</v>
      </c>
      <c r="BD63" s="678">
        <v>2012</v>
      </c>
      <c r="BE63" s="217" t="s">
        <v>742</v>
      </c>
      <c r="BF63" s="678" t="s">
        <v>597</v>
      </c>
      <c r="BG63" s="678">
        <v>2005</v>
      </c>
      <c r="BH63" s="219" t="s">
        <v>728</v>
      </c>
      <c r="BI63" s="219" t="s">
        <v>804</v>
      </c>
      <c r="BJ63" s="675"/>
      <c r="BK63" s="675"/>
      <c r="BL63" s="675"/>
      <c r="BM63" s="675"/>
      <c r="BN63" s="675"/>
      <c r="BO63" s="675" t="s">
        <v>335</v>
      </c>
      <c r="BP63" s="675"/>
      <c r="BQ63" s="675"/>
      <c r="BR63" s="675"/>
      <c r="BS63" s="675"/>
      <c r="BT63" s="687" t="s">
        <v>335</v>
      </c>
      <c r="BU63" s="687" t="s">
        <v>335</v>
      </c>
      <c r="BV63" s="219" t="s">
        <v>1351</v>
      </c>
      <c r="BW63" s="678">
        <v>26</v>
      </c>
      <c r="BX63" s="217" t="s">
        <v>509</v>
      </c>
      <c r="BY63" s="217"/>
      <c r="BZ63" s="217" t="s">
        <v>1160</v>
      </c>
      <c r="CA63" s="217" t="s">
        <v>1211</v>
      </c>
      <c r="CB63" s="679" t="s">
        <v>546</v>
      </c>
    </row>
    <row r="64" spans="1:80" s="695" customFormat="1" ht="30" customHeight="1">
      <c r="A64" s="678">
        <v>54</v>
      </c>
      <c r="B64" s="678">
        <v>19</v>
      </c>
      <c r="C64" s="710"/>
      <c r="D64" s="679" t="s">
        <v>335</v>
      </c>
      <c r="E64" s="679" t="s">
        <v>335</v>
      </c>
      <c r="F64" s="675" t="s">
        <v>335</v>
      </c>
      <c r="G64" s="217" t="s">
        <v>237</v>
      </c>
      <c r="H64" s="678"/>
      <c r="I64" s="689" t="s">
        <v>39</v>
      </c>
      <c r="J64" s="678" t="s">
        <v>604</v>
      </c>
      <c r="K64" s="678" t="s">
        <v>47</v>
      </c>
      <c r="L64" s="678">
        <v>1</v>
      </c>
      <c r="M64" s="219"/>
      <c r="N64" s="217" t="s">
        <v>100</v>
      </c>
      <c r="O64" s="681" t="s">
        <v>282</v>
      </c>
      <c r="P64" s="681" t="s">
        <v>415</v>
      </c>
      <c r="Q64" s="681" t="s">
        <v>276</v>
      </c>
      <c r="R64" s="678" t="s">
        <v>1648</v>
      </c>
      <c r="S64" s="681" t="s">
        <v>1637</v>
      </c>
      <c r="T64" s="679" t="str">
        <f t="shared" si="1"/>
        <v>Lumajang,  22 JULI 1986</v>
      </c>
      <c r="U64" s="680">
        <v>31615</v>
      </c>
      <c r="V64" s="680">
        <v>40007</v>
      </c>
      <c r="W64" s="681">
        <f t="shared" ca="1" si="10"/>
        <v>41786</v>
      </c>
      <c r="X64" s="682">
        <f t="shared" ca="1" si="11"/>
        <v>10171</v>
      </c>
      <c r="Y64" s="682">
        <f t="shared" ca="1" si="12"/>
        <v>1779</v>
      </c>
      <c r="Z64" s="676">
        <f t="shared" ca="1" si="13"/>
        <v>27</v>
      </c>
      <c r="AA64" s="676">
        <f t="shared" ca="1" si="14"/>
        <v>11</v>
      </c>
      <c r="AB64" s="826">
        <f t="shared" ca="1" si="15"/>
        <v>27</v>
      </c>
      <c r="AC64" s="676">
        <f t="shared" ca="1" si="16"/>
        <v>27</v>
      </c>
      <c r="AD64" s="676"/>
      <c r="AE64" s="676"/>
      <c r="AF64" s="676"/>
      <c r="AG64" s="676"/>
      <c r="AH64" s="675" t="s">
        <v>335</v>
      </c>
      <c r="AI64" s="675" t="s">
        <v>335</v>
      </c>
      <c r="AJ64" s="675"/>
      <c r="AK64" s="678">
        <f t="shared" ca="1" si="17"/>
        <v>4</v>
      </c>
      <c r="AL64" s="675">
        <f t="shared" ca="1" si="18"/>
        <v>11</v>
      </c>
      <c r="AM64" s="675"/>
      <c r="AN64" s="675"/>
      <c r="AO64" s="675" t="s">
        <v>498</v>
      </c>
      <c r="AP64" s="675"/>
      <c r="AQ64" s="675" t="s">
        <v>335</v>
      </c>
      <c r="AR64" s="675"/>
      <c r="AS64" s="675" t="s">
        <v>335</v>
      </c>
      <c r="AT64" s="675"/>
      <c r="AU64" s="675" t="s">
        <v>335</v>
      </c>
      <c r="AV64" s="675" t="s">
        <v>335</v>
      </c>
      <c r="AW64" s="675" t="s">
        <v>335</v>
      </c>
      <c r="AX64" s="219" t="s">
        <v>856</v>
      </c>
      <c r="AY64" s="675" t="s">
        <v>335</v>
      </c>
      <c r="AZ64" s="675" t="s">
        <v>335</v>
      </c>
      <c r="BA64" s="678">
        <v>550</v>
      </c>
      <c r="BB64" s="678">
        <v>2011</v>
      </c>
      <c r="BC64" s="841">
        <v>550</v>
      </c>
      <c r="BD64" s="678">
        <v>2012</v>
      </c>
      <c r="BE64" s="217" t="s">
        <v>742</v>
      </c>
      <c r="BF64" s="678" t="s">
        <v>597</v>
      </c>
      <c r="BG64" s="678">
        <v>2008</v>
      </c>
      <c r="BH64" s="219" t="s">
        <v>618</v>
      </c>
      <c r="BI64" s="219" t="s">
        <v>812</v>
      </c>
      <c r="BJ64" s="675"/>
      <c r="BK64" s="675"/>
      <c r="BL64" s="675"/>
      <c r="BM64" s="675"/>
      <c r="BN64" s="675"/>
      <c r="BO64" s="675" t="s">
        <v>335</v>
      </c>
      <c r="BP64" s="675"/>
      <c r="BQ64" s="675"/>
      <c r="BR64" s="675"/>
      <c r="BS64" s="675"/>
      <c r="BT64" s="687" t="s">
        <v>335</v>
      </c>
      <c r="BU64" s="687" t="s">
        <v>335</v>
      </c>
      <c r="BV64" s="219" t="s">
        <v>1353</v>
      </c>
      <c r="BW64" s="678">
        <v>40</v>
      </c>
      <c r="BX64" s="217" t="s">
        <v>477</v>
      </c>
      <c r="BY64" s="217"/>
      <c r="BZ64" s="217"/>
      <c r="CA64" s="217"/>
      <c r="CB64" s="679" t="s">
        <v>1076</v>
      </c>
    </row>
    <row r="65" spans="1:80" s="695" customFormat="1" ht="30" customHeight="1">
      <c r="A65" s="678">
        <v>55</v>
      </c>
      <c r="B65" s="678">
        <v>20</v>
      </c>
      <c r="C65" s="710"/>
      <c r="D65" s="679" t="s">
        <v>335</v>
      </c>
      <c r="E65" s="679" t="s">
        <v>335</v>
      </c>
      <c r="F65" s="675" t="s">
        <v>335</v>
      </c>
      <c r="G65" s="217" t="s">
        <v>904</v>
      </c>
      <c r="H65" s="678"/>
      <c r="I65" s="689" t="s">
        <v>39</v>
      </c>
      <c r="J65" s="678" t="s">
        <v>604</v>
      </c>
      <c r="K65" s="678" t="s">
        <v>47</v>
      </c>
      <c r="L65" s="678">
        <v>1</v>
      </c>
      <c r="M65" s="219"/>
      <c r="N65" s="217" t="s">
        <v>100</v>
      </c>
      <c r="O65" s="681" t="s">
        <v>280</v>
      </c>
      <c r="P65" s="675" t="s">
        <v>420</v>
      </c>
      <c r="Q65" s="681" t="s">
        <v>273</v>
      </c>
      <c r="R65" s="678" t="s">
        <v>1648</v>
      </c>
      <c r="S65" s="675" t="s">
        <v>1737</v>
      </c>
      <c r="T65" s="679" t="str">
        <f t="shared" si="1"/>
        <v>Lumajang, 15 FEBRUARI 1985</v>
      </c>
      <c r="U65" s="680">
        <v>31093</v>
      </c>
      <c r="V65" s="680">
        <v>40007</v>
      </c>
      <c r="W65" s="681">
        <f t="shared" ca="1" si="10"/>
        <v>41786</v>
      </c>
      <c r="X65" s="682">
        <f t="shared" ca="1" si="11"/>
        <v>10693</v>
      </c>
      <c r="Y65" s="682">
        <f t="shared" ca="1" si="12"/>
        <v>1779</v>
      </c>
      <c r="Z65" s="676">
        <f t="shared" ca="1" si="13"/>
        <v>29</v>
      </c>
      <c r="AA65" s="676">
        <f t="shared" ca="1" si="14"/>
        <v>4</v>
      </c>
      <c r="AB65" s="826">
        <f t="shared" ca="1" si="15"/>
        <v>29</v>
      </c>
      <c r="AC65" s="676">
        <f t="shared" ca="1" si="16"/>
        <v>29</v>
      </c>
      <c r="AD65" s="676"/>
      <c r="AE65" s="676"/>
      <c r="AF65" s="676"/>
      <c r="AG65" s="676"/>
      <c r="AH65" s="675" t="s">
        <v>335</v>
      </c>
      <c r="AI65" s="675" t="s">
        <v>335</v>
      </c>
      <c r="AJ65" s="675"/>
      <c r="AK65" s="678">
        <f t="shared" ca="1" si="17"/>
        <v>4</v>
      </c>
      <c r="AL65" s="675">
        <f t="shared" ca="1" si="18"/>
        <v>11</v>
      </c>
      <c r="AM65" s="675"/>
      <c r="AN65" s="675"/>
      <c r="AO65" s="675" t="s">
        <v>498</v>
      </c>
      <c r="AP65" s="675"/>
      <c r="AQ65" s="675" t="s">
        <v>335</v>
      </c>
      <c r="AR65" s="675"/>
      <c r="AS65" s="675" t="s">
        <v>335</v>
      </c>
      <c r="AT65" s="675"/>
      <c r="AU65" s="675" t="s">
        <v>335</v>
      </c>
      <c r="AV65" s="675" t="s">
        <v>335</v>
      </c>
      <c r="AW65" s="675" t="s">
        <v>335</v>
      </c>
      <c r="AX65" s="219" t="s">
        <v>129</v>
      </c>
      <c r="AY65" s="675" t="s">
        <v>335</v>
      </c>
      <c r="AZ65" s="675" t="s">
        <v>335</v>
      </c>
      <c r="BA65" s="678">
        <v>548</v>
      </c>
      <c r="BB65" s="678">
        <v>2011</v>
      </c>
      <c r="BC65" s="841">
        <v>549</v>
      </c>
      <c r="BD65" s="678">
        <v>2012</v>
      </c>
      <c r="BE65" s="217" t="s">
        <v>742</v>
      </c>
      <c r="BF65" s="678" t="s">
        <v>597</v>
      </c>
      <c r="BG65" s="678">
        <v>2008</v>
      </c>
      <c r="BH65" s="219" t="s">
        <v>619</v>
      </c>
      <c r="BI65" s="219" t="s">
        <v>814</v>
      </c>
      <c r="BJ65" s="675"/>
      <c r="BK65" s="675"/>
      <c r="BL65" s="675"/>
      <c r="BM65" s="675"/>
      <c r="BN65" s="675"/>
      <c r="BO65" s="675" t="s">
        <v>335</v>
      </c>
      <c r="BP65" s="675"/>
      <c r="BQ65" s="675"/>
      <c r="BR65" s="675"/>
      <c r="BS65" s="675"/>
      <c r="BT65" s="687" t="s">
        <v>335</v>
      </c>
      <c r="BU65" s="687" t="s">
        <v>335</v>
      </c>
      <c r="BV65" s="219" t="s">
        <v>1354</v>
      </c>
      <c r="BW65" s="678" t="s">
        <v>1290</v>
      </c>
      <c r="BX65" s="217" t="s">
        <v>478</v>
      </c>
      <c r="BY65" s="217"/>
      <c r="BZ65" s="217"/>
      <c r="CA65" s="217"/>
      <c r="CB65" s="679" t="s">
        <v>1077</v>
      </c>
    </row>
    <row r="66" spans="1:80" s="695" customFormat="1" ht="30" customHeight="1">
      <c r="A66" s="678">
        <v>56</v>
      </c>
      <c r="B66" s="678">
        <v>21</v>
      </c>
      <c r="C66" s="686" t="s">
        <v>674</v>
      </c>
      <c r="D66" s="679" t="s">
        <v>335</v>
      </c>
      <c r="E66" s="679" t="s">
        <v>335</v>
      </c>
      <c r="F66" s="675" t="s">
        <v>335</v>
      </c>
      <c r="G66" s="217" t="s">
        <v>238</v>
      </c>
      <c r="H66" s="678"/>
      <c r="I66" s="689" t="s">
        <v>39</v>
      </c>
      <c r="J66" s="678" t="s">
        <v>604</v>
      </c>
      <c r="K66" s="678" t="s">
        <v>47</v>
      </c>
      <c r="L66" s="678">
        <v>1</v>
      </c>
      <c r="M66" s="219"/>
      <c r="N66" s="217" t="s">
        <v>569</v>
      </c>
      <c r="O66" s="681" t="s">
        <v>281</v>
      </c>
      <c r="P66" s="681" t="s">
        <v>416</v>
      </c>
      <c r="Q66" s="681" t="s">
        <v>275</v>
      </c>
      <c r="R66" s="678" t="s">
        <v>1648</v>
      </c>
      <c r="S66" s="681" t="s">
        <v>1646</v>
      </c>
      <c r="T66" s="679" t="str">
        <f t="shared" si="1"/>
        <v>Kediri,  04 APRIL 1984</v>
      </c>
      <c r="U66" s="680">
        <v>30776</v>
      </c>
      <c r="V66" s="680">
        <v>40007</v>
      </c>
      <c r="W66" s="681">
        <f t="shared" ca="1" si="10"/>
        <v>41786</v>
      </c>
      <c r="X66" s="682">
        <f t="shared" ca="1" si="11"/>
        <v>11010</v>
      </c>
      <c r="Y66" s="682">
        <f t="shared" ca="1" si="12"/>
        <v>1779</v>
      </c>
      <c r="Z66" s="676">
        <f t="shared" ca="1" si="13"/>
        <v>30</v>
      </c>
      <c r="AA66" s="676">
        <f t="shared" ca="1" si="14"/>
        <v>2</v>
      </c>
      <c r="AB66" s="826">
        <f t="shared" ca="1" si="15"/>
        <v>30</v>
      </c>
      <c r="AC66" s="676">
        <f t="shared" ca="1" si="16"/>
        <v>30</v>
      </c>
      <c r="AD66" s="676"/>
      <c r="AE66" s="676"/>
      <c r="AF66" s="676"/>
      <c r="AG66" s="676"/>
      <c r="AH66" s="675" t="s">
        <v>335</v>
      </c>
      <c r="AI66" s="675" t="s">
        <v>335</v>
      </c>
      <c r="AJ66" s="675"/>
      <c r="AK66" s="678">
        <f t="shared" ca="1" si="17"/>
        <v>4</v>
      </c>
      <c r="AL66" s="675">
        <f t="shared" ca="1" si="18"/>
        <v>11</v>
      </c>
      <c r="AM66" s="675"/>
      <c r="AN66" s="675"/>
      <c r="AO66" s="675" t="s">
        <v>498</v>
      </c>
      <c r="AP66" s="675"/>
      <c r="AQ66" s="675" t="s">
        <v>335</v>
      </c>
      <c r="AR66" s="675"/>
      <c r="AS66" s="675" t="s">
        <v>335</v>
      </c>
      <c r="AT66" s="675"/>
      <c r="AU66" s="675" t="s">
        <v>335</v>
      </c>
      <c r="AV66" s="675" t="s">
        <v>335</v>
      </c>
      <c r="AW66" s="675" t="s">
        <v>335</v>
      </c>
      <c r="AX66" s="219" t="s">
        <v>129</v>
      </c>
      <c r="AY66" s="675" t="s">
        <v>335</v>
      </c>
      <c r="AZ66" s="675" t="s">
        <v>335</v>
      </c>
      <c r="BA66" s="678">
        <v>548</v>
      </c>
      <c r="BB66" s="678">
        <v>2011</v>
      </c>
      <c r="BC66" s="841">
        <v>549</v>
      </c>
      <c r="BD66" s="678">
        <v>2012</v>
      </c>
      <c r="BE66" s="217" t="s">
        <v>769</v>
      </c>
      <c r="BF66" s="678" t="s">
        <v>597</v>
      </c>
      <c r="BG66" s="678">
        <v>2006</v>
      </c>
      <c r="BH66" s="219" t="s">
        <v>616</v>
      </c>
      <c r="BI66" s="219" t="s">
        <v>815</v>
      </c>
      <c r="BJ66" s="675"/>
      <c r="BK66" s="675"/>
      <c r="BL66" s="675"/>
      <c r="BM66" s="675"/>
      <c r="BN66" s="675"/>
      <c r="BO66" s="675" t="s">
        <v>335</v>
      </c>
      <c r="BP66" s="675"/>
      <c r="BQ66" s="675"/>
      <c r="BR66" s="675"/>
      <c r="BS66" s="675"/>
      <c r="BT66" s="687" t="s">
        <v>335</v>
      </c>
      <c r="BU66" s="687" t="s">
        <v>335</v>
      </c>
      <c r="BV66" s="219" t="s">
        <v>1340</v>
      </c>
      <c r="BW66" s="678">
        <v>24</v>
      </c>
      <c r="BX66" s="217" t="s">
        <v>479</v>
      </c>
      <c r="BY66" s="217"/>
      <c r="BZ66" s="217"/>
      <c r="CA66" s="217"/>
      <c r="CB66" s="679" t="s">
        <v>547</v>
      </c>
    </row>
    <row r="67" spans="1:80" s="695" customFormat="1" ht="30" customHeight="1">
      <c r="A67" s="678">
        <v>57</v>
      </c>
      <c r="B67" s="678">
        <v>22</v>
      </c>
      <c r="C67" s="686" t="s">
        <v>672</v>
      </c>
      <c r="D67" s="679" t="s">
        <v>335</v>
      </c>
      <c r="E67" s="679" t="s">
        <v>335</v>
      </c>
      <c r="F67" s="675" t="s">
        <v>335</v>
      </c>
      <c r="G67" s="217" t="s">
        <v>239</v>
      </c>
      <c r="H67" s="678"/>
      <c r="I67" s="689" t="s">
        <v>39</v>
      </c>
      <c r="J67" s="678" t="s">
        <v>604</v>
      </c>
      <c r="K67" s="678" t="s">
        <v>47</v>
      </c>
      <c r="L67" s="678">
        <v>1</v>
      </c>
      <c r="M67" s="219"/>
      <c r="N67" s="217" t="s">
        <v>100</v>
      </c>
      <c r="O67" s="681" t="s">
        <v>288</v>
      </c>
      <c r="P67" s="675" t="s">
        <v>423</v>
      </c>
      <c r="Q67" s="681" t="s">
        <v>275</v>
      </c>
      <c r="R67" s="678" t="s">
        <v>1648</v>
      </c>
      <c r="S67" s="675" t="s">
        <v>1643</v>
      </c>
      <c r="T67" s="679" t="str">
        <f t="shared" si="1"/>
        <v>Lumajang, 03 JANUARI 1984</v>
      </c>
      <c r="U67" s="680">
        <v>30684</v>
      </c>
      <c r="V67" s="680">
        <v>40007</v>
      </c>
      <c r="W67" s="681">
        <f t="shared" ca="1" si="10"/>
        <v>41786</v>
      </c>
      <c r="X67" s="682">
        <f t="shared" ca="1" si="11"/>
        <v>11102</v>
      </c>
      <c r="Y67" s="682">
        <f t="shared" ca="1" si="12"/>
        <v>1779</v>
      </c>
      <c r="Z67" s="676">
        <f t="shared" ca="1" si="13"/>
        <v>30</v>
      </c>
      <c r="AA67" s="676">
        <f t="shared" ca="1" si="14"/>
        <v>5</v>
      </c>
      <c r="AB67" s="826">
        <f t="shared" ca="1" si="15"/>
        <v>30</v>
      </c>
      <c r="AC67" s="676">
        <f t="shared" ca="1" si="16"/>
        <v>30</v>
      </c>
      <c r="AD67" s="676"/>
      <c r="AE67" s="676"/>
      <c r="AF67" s="676"/>
      <c r="AG67" s="676"/>
      <c r="AH67" s="675" t="s">
        <v>335</v>
      </c>
      <c r="AI67" s="675" t="s">
        <v>335</v>
      </c>
      <c r="AJ67" s="675"/>
      <c r="AK67" s="678">
        <f t="shared" ca="1" si="17"/>
        <v>4</v>
      </c>
      <c r="AL67" s="675">
        <f t="shared" ca="1" si="18"/>
        <v>11</v>
      </c>
      <c r="AM67" s="675"/>
      <c r="AN67" s="675"/>
      <c r="AO67" s="675" t="s">
        <v>498</v>
      </c>
      <c r="AP67" s="675"/>
      <c r="AQ67" s="675" t="s">
        <v>335</v>
      </c>
      <c r="AR67" s="675"/>
      <c r="AS67" s="675" t="s">
        <v>335</v>
      </c>
      <c r="AT67" s="675"/>
      <c r="AU67" s="675" t="s">
        <v>335</v>
      </c>
      <c r="AV67" s="675" t="s">
        <v>335</v>
      </c>
      <c r="AW67" s="675" t="s">
        <v>335</v>
      </c>
      <c r="AX67" s="219" t="s">
        <v>129</v>
      </c>
      <c r="AY67" s="675" t="s">
        <v>335</v>
      </c>
      <c r="AZ67" s="675" t="s">
        <v>335</v>
      </c>
      <c r="BA67" s="678">
        <v>548</v>
      </c>
      <c r="BB67" s="678">
        <v>2011</v>
      </c>
      <c r="BC67" s="841">
        <v>549</v>
      </c>
      <c r="BD67" s="678">
        <v>2012</v>
      </c>
      <c r="BE67" s="217" t="s">
        <v>742</v>
      </c>
      <c r="BF67" s="678" t="s">
        <v>597</v>
      </c>
      <c r="BG67" s="678">
        <v>2008</v>
      </c>
      <c r="BH67" s="219" t="s">
        <v>612</v>
      </c>
      <c r="BI67" s="219" t="s">
        <v>812</v>
      </c>
      <c r="BJ67" s="675"/>
      <c r="BK67" s="675"/>
      <c r="BL67" s="675"/>
      <c r="BM67" s="675"/>
      <c r="BN67" s="675"/>
      <c r="BO67" s="675" t="s">
        <v>335</v>
      </c>
      <c r="BP67" s="675"/>
      <c r="BQ67" s="675"/>
      <c r="BR67" s="675"/>
      <c r="BS67" s="675"/>
      <c r="BT67" s="687" t="s">
        <v>335</v>
      </c>
      <c r="BU67" s="687" t="s">
        <v>335</v>
      </c>
      <c r="BV67" s="219" t="s">
        <v>1355</v>
      </c>
      <c r="BW67" s="678">
        <v>27</v>
      </c>
      <c r="BX67" s="217" t="s">
        <v>480</v>
      </c>
      <c r="BY67" s="217"/>
      <c r="BZ67" s="217" t="s">
        <v>1159</v>
      </c>
      <c r="CA67" s="217"/>
      <c r="CB67" s="679" t="s">
        <v>1037</v>
      </c>
    </row>
    <row r="68" spans="1:80" s="695" customFormat="1" ht="30" customHeight="1">
      <c r="A68" s="678">
        <v>58</v>
      </c>
      <c r="B68" s="678">
        <v>23</v>
      </c>
      <c r="C68" s="710"/>
      <c r="D68" s="679" t="s">
        <v>335</v>
      </c>
      <c r="E68" s="679" t="s">
        <v>335</v>
      </c>
      <c r="F68" s="675" t="s">
        <v>335</v>
      </c>
      <c r="G68" s="217" t="s">
        <v>240</v>
      </c>
      <c r="H68" s="678"/>
      <c r="I68" s="689" t="s">
        <v>39</v>
      </c>
      <c r="J68" s="678" t="s">
        <v>604</v>
      </c>
      <c r="K68" s="678" t="s">
        <v>47</v>
      </c>
      <c r="L68" s="678">
        <v>1</v>
      </c>
      <c r="M68" s="219"/>
      <c r="N68" s="217" t="s">
        <v>100</v>
      </c>
      <c r="O68" s="681" t="s">
        <v>279</v>
      </c>
      <c r="P68" s="681" t="s">
        <v>417</v>
      </c>
      <c r="Q68" s="681" t="s">
        <v>273</v>
      </c>
      <c r="R68" s="678" t="s">
        <v>1648</v>
      </c>
      <c r="S68" s="681" t="s">
        <v>1645</v>
      </c>
      <c r="T68" s="679" t="str">
        <f t="shared" si="1"/>
        <v>Lumajang, 20 MARET 1985</v>
      </c>
      <c r="U68" s="680">
        <v>31126</v>
      </c>
      <c r="V68" s="680">
        <v>40007</v>
      </c>
      <c r="W68" s="681">
        <f t="shared" ca="1" si="10"/>
        <v>41786</v>
      </c>
      <c r="X68" s="682">
        <f t="shared" ca="1" si="11"/>
        <v>10660</v>
      </c>
      <c r="Y68" s="682">
        <f t="shared" ca="1" si="12"/>
        <v>1779</v>
      </c>
      <c r="Z68" s="676">
        <f t="shared" ca="1" si="13"/>
        <v>29</v>
      </c>
      <c r="AA68" s="676">
        <f t="shared" ca="1" si="14"/>
        <v>3</v>
      </c>
      <c r="AB68" s="826">
        <f t="shared" ca="1" si="15"/>
        <v>29</v>
      </c>
      <c r="AC68" s="676">
        <f t="shared" ca="1" si="16"/>
        <v>29</v>
      </c>
      <c r="AD68" s="676"/>
      <c r="AE68" s="676"/>
      <c r="AF68" s="676"/>
      <c r="AG68" s="676"/>
      <c r="AH68" s="675" t="s">
        <v>335</v>
      </c>
      <c r="AI68" s="675" t="s">
        <v>335</v>
      </c>
      <c r="AJ68" s="675"/>
      <c r="AK68" s="678">
        <f t="shared" ca="1" si="17"/>
        <v>4</v>
      </c>
      <c r="AL68" s="675">
        <f t="shared" ca="1" si="18"/>
        <v>11</v>
      </c>
      <c r="AM68" s="675"/>
      <c r="AN68" s="675"/>
      <c r="AO68" s="675" t="s">
        <v>498</v>
      </c>
      <c r="AP68" s="675"/>
      <c r="AQ68" s="675" t="s">
        <v>335</v>
      </c>
      <c r="AR68" s="675"/>
      <c r="AS68" s="675" t="s">
        <v>335</v>
      </c>
      <c r="AT68" s="675"/>
      <c r="AU68" s="675" t="s">
        <v>335</v>
      </c>
      <c r="AV68" s="675" t="s">
        <v>335</v>
      </c>
      <c r="AW68" s="675" t="s">
        <v>335</v>
      </c>
      <c r="AX68" s="219" t="s">
        <v>129</v>
      </c>
      <c r="AY68" s="675" t="s">
        <v>335</v>
      </c>
      <c r="AZ68" s="675" t="s">
        <v>335</v>
      </c>
      <c r="BA68" s="678">
        <v>548</v>
      </c>
      <c r="BB68" s="678">
        <v>2011</v>
      </c>
      <c r="BC68" s="841">
        <v>549</v>
      </c>
      <c r="BD68" s="678">
        <v>2012</v>
      </c>
      <c r="BE68" s="217" t="s">
        <v>760</v>
      </c>
      <c r="BF68" s="678" t="s">
        <v>597</v>
      </c>
      <c r="BG68" s="678">
        <v>2009</v>
      </c>
      <c r="BH68" s="219" t="s">
        <v>614</v>
      </c>
      <c r="BI68" s="219" t="s">
        <v>816</v>
      </c>
      <c r="BJ68" s="675"/>
      <c r="BK68" s="675"/>
      <c r="BL68" s="675"/>
      <c r="BM68" s="675"/>
      <c r="BN68" s="675"/>
      <c r="BO68" s="675" t="s">
        <v>335</v>
      </c>
      <c r="BP68" s="675"/>
      <c r="BQ68" s="675"/>
      <c r="BR68" s="675"/>
      <c r="BS68" s="675"/>
      <c r="BT68" s="687" t="s">
        <v>335</v>
      </c>
      <c r="BU68" s="687" t="s">
        <v>335</v>
      </c>
      <c r="BV68" s="219" t="s">
        <v>1356</v>
      </c>
      <c r="BW68" s="678" t="s">
        <v>1292</v>
      </c>
      <c r="BX68" s="217" t="s">
        <v>481</v>
      </c>
      <c r="BY68" s="217"/>
      <c r="BZ68" s="217"/>
      <c r="CA68" s="217"/>
      <c r="CB68" s="679" t="s">
        <v>1078</v>
      </c>
    </row>
    <row r="69" spans="1:80" s="695" customFormat="1" ht="30" customHeight="1">
      <c r="A69" s="678">
        <v>59</v>
      </c>
      <c r="B69" s="678">
        <v>24</v>
      </c>
      <c r="C69" s="686" t="s">
        <v>306</v>
      </c>
      <c r="D69" s="679" t="s">
        <v>335</v>
      </c>
      <c r="E69" s="679" t="s">
        <v>335</v>
      </c>
      <c r="F69" s="675" t="s">
        <v>335</v>
      </c>
      <c r="G69" s="217" t="s">
        <v>242</v>
      </c>
      <c r="H69" s="678" t="s">
        <v>38</v>
      </c>
      <c r="I69" s="678"/>
      <c r="J69" s="678" t="s">
        <v>604</v>
      </c>
      <c r="K69" s="678" t="s">
        <v>47</v>
      </c>
      <c r="L69" s="678">
        <v>1</v>
      </c>
      <c r="M69" s="219"/>
      <c r="N69" s="217" t="s">
        <v>100</v>
      </c>
      <c r="O69" s="681" t="s">
        <v>289</v>
      </c>
      <c r="P69" s="681" t="s">
        <v>422</v>
      </c>
      <c r="Q69" s="681" t="s">
        <v>268</v>
      </c>
      <c r="R69" s="678" t="s">
        <v>1648</v>
      </c>
      <c r="S69" s="681" t="s">
        <v>1639</v>
      </c>
      <c r="T69" s="679" t="str">
        <f t="shared" si="1"/>
        <v>Lumajang, 01 SEPTEMBER 1982</v>
      </c>
      <c r="U69" s="680">
        <v>30195</v>
      </c>
      <c r="V69" s="680">
        <v>40007</v>
      </c>
      <c r="W69" s="681">
        <f t="shared" ca="1" si="10"/>
        <v>41786</v>
      </c>
      <c r="X69" s="682">
        <f t="shared" ca="1" si="11"/>
        <v>11591</v>
      </c>
      <c r="Y69" s="682">
        <f t="shared" ca="1" si="12"/>
        <v>1779</v>
      </c>
      <c r="Z69" s="676">
        <f t="shared" ca="1" si="13"/>
        <v>31</v>
      </c>
      <c r="AA69" s="676">
        <f t="shared" ca="1" si="14"/>
        <v>9</v>
      </c>
      <c r="AB69" s="826">
        <f t="shared" ca="1" si="15"/>
        <v>31</v>
      </c>
      <c r="AC69" s="676">
        <f t="shared" ca="1" si="16"/>
        <v>31</v>
      </c>
      <c r="AD69" s="676"/>
      <c r="AE69" s="676"/>
      <c r="AF69" s="676"/>
      <c r="AG69" s="676"/>
      <c r="AH69" s="675" t="s">
        <v>335</v>
      </c>
      <c r="AI69" s="675" t="s">
        <v>335</v>
      </c>
      <c r="AJ69" s="675"/>
      <c r="AK69" s="678">
        <f t="shared" ca="1" si="17"/>
        <v>4</v>
      </c>
      <c r="AL69" s="675">
        <f t="shared" ca="1" si="18"/>
        <v>11</v>
      </c>
      <c r="AM69" s="675"/>
      <c r="AN69" s="675"/>
      <c r="AO69" s="675" t="s">
        <v>498</v>
      </c>
      <c r="AP69" s="675"/>
      <c r="AQ69" s="675" t="s">
        <v>335</v>
      </c>
      <c r="AR69" s="675"/>
      <c r="AS69" s="675" t="s">
        <v>335</v>
      </c>
      <c r="AT69" s="675"/>
      <c r="AU69" s="675" t="s">
        <v>335</v>
      </c>
      <c r="AV69" s="675" t="s">
        <v>335</v>
      </c>
      <c r="AW69" s="675" t="s">
        <v>335</v>
      </c>
      <c r="AX69" s="219" t="s">
        <v>129</v>
      </c>
      <c r="AY69" s="675" t="s">
        <v>335</v>
      </c>
      <c r="AZ69" s="675" t="s">
        <v>335</v>
      </c>
      <c r="BA69" s="678">
        <v>548</v>
      </c>
      <c r="BB69" s="678">
        <v>2011</v>
      </c>
      <c r="BC69" s="841">
        <v>549</v>
      </c>
      <c r="BD69" s="678">
        <v>2012</v>
      </c>
      <c r="BE69" s="217" t="s">
        <v>818</v>
      </c>
      <c r="BF69" s="678" t="s">
        <v>597</v>
      </c>
      <c r="BG69" s="678">
        <v>2007</v>
      </c>
      <c r="BH69" s="219" t="s">
        <v>402</v>
      </c>
      <c r="BI69" s="219" t="s">
        <v>817</v>
      </c>
      <c r="BJ69" s="675"/>
      <c r="BK69" s="675"/>
      <c r="BL69" s="675"/>
      <c r="BM69" s="675"/>
      <c r="BN69" s="675"/>
      <c r="BO69" s="675" t="s">
        <v>335</v>
      </c>
      <c r="BP69" s="675"/>
      <c r="BQ69" s="675"/>
      <c r="BR69" s="675"/>
      <c r="BS69" s="675"/>
      <c r="BT69" s="687" t="s">
        <v>335</v>
      </c>
      <c r="BU69" s="687" t="s">
        <v>335</v>
      </c>
      <c r="BV69" s="219" t="s">
        <v>1357</v>
      </c>
      <c r="BW69" s="678" t="s">
        <v>1291</v>
      </c>
      <c r="BX69" s="217" t="s">
        <v>528</v>
      </c>
      <c r="BY69" s="217"/>
      <c r="BZ69" s="217" t="s">
        <v>1154</v>
      </c>
      <c r="CA69" s="687" t="s">
        <v>1227</v>
      </c>
      <c r="CB69" s="679" t="s">
        <v>1038</v>
      </c>
    </row>
    <row r="70" spans="1:80" s="695" customFormat="1" ht="30" customHeight="1">
      <c r="A70" s="678">
        <v>60</v>
      </c>
      <c r="B70" s="678">
        <v>25</v>
      </c>
      <c r="C70" s="686" t="s">
        <v>676</v>
      </c>
      <c r="D70" s="679" t="s">
        <v>335</v>
      </c>
      <c r="E70" s="679" t="s">
        <v>335</v>
      </c>
      <c r="F70" s="675" t="s">
        <v>335</v>
      </c>
      <c r="G70" s="688" t="s">
        <v>243</v>
      </c>
      <c r="H70" s="678"/>
      <c r="I70" s="689" t="s">
        <v>39</v>
      </c>
      <c r="J70" s="678" t="s">
        <v>604</v>
      </c>
      <c r="K70" s="678" t="s">
        <v>47</v>
      </c>
      <c r="L70" s="678">
        <v>1</v>
      </c>
      <c r="M70" s="219"/>
      <c r="N70" s="217" t="s">
        <v>100</v>
      </c>
      <c r="O70" s="681" t="s">
        <v>288</v>
      </c>
      <c r="P70" s="681" t="s">
        <v>421</v>
      </c>
      <c r="Q70" s="681" t="s">
        <v>270</v>
      </c>
      <c r="R70" s="678" t="s">
        <v>1648</v>
      </c>
      <c r="S70" s="681" t="s">
        <v>1638</v>
      </c>
      <c r="T70" s="679" t="str">
        <f t="shared" ref="T70:T120" si="19">N70 &amp;R70&amp;O70 &amp;S70&amp;Q70</f>
        <v>Lumajang, 03 AGUSTUS 1983</v>
      </c>
      <c r="U70" s="680">
        <v>30531</v>
      </c>
      <c r="V70" s="680">
        <v>40371</v>
      </c>
      <c r="W70" s="681">
        <f t="shared" ca="1" si="10"/>
        <v>41786</v>
      </c>
      <c r="X70" s="682">
        <f t="shared" ca="1" si="11"/>
        <v>11255</v>
      </c>
      <c r="Y70" s="682">
        <f t="shared" ca="1" si="12"/>
        <v>1415</v>
      </c>
      <c r="Z70" s="676">
        <f t="shared" ca="1" si="13"/>
        <v>30</v>
      </c>
      <c r="AA70" s="676">
        <f t="shared" ca="1" si="14"/>
        <v>10</v>
      </c>
      <c r="AB70" s="826">
        <f t="shared" ca="1" si="15"/>
        <v>30</v>
      </c>
      <c r="AC70" s="676">
        <f t="shared" ca="1" si="16"/>
        <v>30</v>
      </c>
      <c r="AD70" s="676"/>
      <c r="AE70" s="676"/>
      <c r="AF70" s="676"/>
      <c r="AG70" s="676"/>
      <c r="AH70" s="675" t="s">
        <v>335</v>
      </c>
      <c r="AI70" s="675" t="s">
        <v>335</v>
      </c>
      <c r="AJ70" s="675"/>
      <c r="AK70" s="678">
        <f t="shared" ca="1" si="17"/>
        <v>3</v>
      </c>
      <c r="AL70" s="675">
        <f t="shared" ca="1" si="18"/>
        <v>11</v>
      </c>
      <c r="AM70" s="675"/>
      <c r="AN70" s="675"/>
      <c r="AO70" s="675" t="s">
        <v>499</v>
      </c>
      <c r="AP70" s="675"/>
      <c r="AQ70" s="675" t="s">
        <v>335</v>
      </c>
      <c r="AR70" s="675"/>
      <c r="AS70" s="675" t="s">
        <v>335</v>
      </c>
      <c r="AT70" s="675"/>
      <c r="AU70" s="675" t="s">
        <v>335</v>
      </c>
      <c r="AV70" s="675" t="s">
        <v>335</v>
      </c>
      <c r="AW70" s="675" t="s">
        <v>335</v>
      </c>
      <c r="AX70" s="219" t="s">
        <v>129</v>
      </c>
      <c r="AY70" s="675" t="s">
        <v>335</v>
      </c>
      <c r="AZ70" s="675" t="s">
        <v>335</v>
      </c>
      <c r="BA70" s="678">
        <v>547</v>
      </c>
      <c r="BB70" s="678">
        <v>2011</v>
      </c>
      <c r="BC70" s="841">
        <v>548</v>
      </c>
      <c r="BD70" s="678">
        <v>2012</v>
      </c>
      <c r="BE70" s="217" t="s">
        <v>791</v>
      </c>
      <c r="BF70" s="678" t="s">
        <v>597</v>
      </c>
      <c r="BG70" s="678">
        <v>2007</v>
      </c>
      <c r="BH70" s="217" t="s">
        <v>81</v>
      </c>
      <c r="BI70" s="217" t="s">
        <v>808</v>
      </c>
      <c r="BJ70" s="675"/>
      <c r="BK70" s="675"/>
      <c r="BL70" s="675"/>
      <c r="BM70" s="675"/>
      <c r="BN70" s="675"/>
      <c r="BO70" s="675" t="s">
        <v>335</v>
      </c>
      <c r="BP70" s="675"/>
      <c r="BQ70" s="675"/>
      <c r="BR70" s="675"/>
      <c r="BS70" s="675"/>
      <c r="BT70" s="687" t="s">
        <v>335</v>
      </c>
      <c r="BU70" s="687" t="s">
        <v>335</v>
      </c>
      <c r="BV70" s="217" t="s">
        <v>1351</v>
      </c>
      <c r="BW70" s="678">
        <v>43</v>
      </c>
      <c r="BX70" s="217" t="s">
        <v>482</v>
      </c>
      <c r="BY70" s="217"/>
      <c r="BZ70" s="217" t="s">
        <v>1217</v>
      </c>
      <c r="CA70" s="687" t="s">
        <v>1216</v>
      </c>
      <c r="CB70" s="679" t="s">
        <v>1039</v>
      </c>
    </row>
    <row r="71" spans="1:80" s="695" customFormat="1" ht="30" customHeight="1">
      <c r="A71" s="678">
        <v>61</v>
      </c>
      <c r="B71" s="678">
        <v>26</v>
      </c>
      <c r="C71" s="710"/>
      <c r="D71" s="679" t="s">
        <v>335</v>
      </c>
      <c r="E71" s="679" t="s">
        <v>335</v>
      </c>
      <c r="F71" s="675" t="s">
        <v>335</v>
      </c>
      <c r="G71" s="217" t="s">
        <v>244</v>
      </c>
      <c r="H71" s="678"/>
      <c r="I71" s="689" t="s">
        <v>39</v>
      </c>
      <c r="J71" s="678" t="s">
        <v>604</v>
      </c>
      <c r="K71" s="678" t="s">
        <v>47</v>
      </c>
      <c r="L71" s="678">
        <v>1</v>
      </c>
      <c r="M71" s="219"/>
      <c r="N71" s="217" t="s">
        <v>100</v>
      </c>
      <c r="O71" s="681" t="s">
        <v>113</v>
      </c>
      <c r="P71" s="681" t="s">
        <v>417</v>
      </c>
      <c r="Q71" s="681" t="s">
        <v>274</v>
      </c>
      <c r="R71" s="678" t="s">
        <v>1648</v>
      </c>
      <c r="S71" s="681" t="s">
        <v>1645</v>
      </c>
      <c r="T71" s="679" t="str">
        <f t="shared" si="19"/>
        <v>Lumajang, 10 MARET 1987</v>
      </c>
      <c r="U71" s="680">
        <v>31846</v>
      </c>
      <c r="V71" s="680">
        <v>40371</v>
      </c>
      <c r="W71" s="681">
        <f t="shared" ca="1" si="10"/>
        <v>41786</v>
      </c>
      <c r="X71" s="682">
        <f t="shared" ca="1" si="11"/>
        <v>9940</v>
      </c>
      <c r="Y71" s="682">
        <f t="shared" ca="1" si="12"/>
        <v>1415</v>
      </c>
      <c r="Z71" s="676">
        <f t="shared" ca="1" si="13"/>
        <v>27</v>
      </c>
      <c r="AA71" s="676">
        <f t="shared" ca="1" si="14"/>
        <v>3</v>
      </c>
      <c r="AB71" s="826">
        <f t="shared" ca="1" si="15"/>
        <v>27</v>
      </c>
      <c r="AC71" s="676">
        <f t="shared" ca="1" si="16"/>
        <v>27</v>
      </c>
      <c r="AD71" s="676"/>
      <c r="AE71" s="676"/>
      <c r="AF71" s="676"/>
      <c r="AG71" s="676"/>
      <c r="AH71" s="675" t="s">
        <v>335</v>
      </c>
      <c r="AI71" s="675" t="s">
        <v>335</v>
      </c>
      <c r="AJ71" s="675"/>
      <c r="AK71" s="678">
        <f t="shared" ca="1" si="17"/>
        <v>3</v>
      </c>
      <c r="AL71" s="675">
        <f t="shared" ca="1" si="18"/>
        <v>11</v>
      </c>
      <c r="AM71" s="675"/>
      <c r="AN71" s="675"/>
      <c r="AO71" s="675" t="s">
        <v>499</v>
      </c>
      <c r="AP71" s="675"/>
      <c r="AQ71" s="675" t="s">
        <v>335</v>
      </c>
      <c r="AR71" s="675"/>
      <c r="AS71" s="675" t="s">
        <v>335</v>
      </c>
      <c r="AT71" s="675"/>
      <c r="AU71" s="675" t="s">
        <v>335</v>
      </c>
      <c r="AV71" s="675" t="s">
        <v>335</v>
      </c>
      <c r="AW71" s="675" t="s">
        <v>335</v>
      </c>
      <c r="AX71" s="219" t="s">
        <v>129</v>
      </c>
      <c r="AY71" s="675" t="s">
        <v>335</v>
      </c>
      <c r="AZ71" s="675" t="s">
        <v>335</v>
      </c>
      <c r="BA71" s="678">
        <v>548</v>
      </c>
      <c r="BB71" s="678">
        <v>2011</v>
      </c>
      <c r="BC71" s="841">
        <v>548</v>
      </c>
      <c r="BD71" s="678">
        <v>2012</v>
      </c>
      <c r="BE71" s="217" t="s">
        <v>773</v>
      </c>
      <c r="BF71" s="678" t="s">
        <v>597</v>
      </c>
      <c r="BG71" s="678">
        <v>2010</v>
      </c>
      <c r="BH71" s="217" t="s">
        <v>612</v>
      </c>
      <c r="BI71" s="217" t="s">
        <v>809</v>
      </c>
      <c r="BJ71" s="675"/>
      <c r="BK71" s="675"/>
      <c r="BL71" s="675"/>
      <c r="BM71" s="675"/>
      <c r="BN71" s="675"/>
      <c r="BO71" s="675" t="s">
        <v>335</v>
      </c>
      <c r="BP71" s="675"/>
      <c r="BQ71" s="675"/>
      <c r="BR71" s="675"/>
      <c r="BS71" s="675"/>
      <c r="BT71" s="687" t="s">
        <v>335</v>
      </c>
      <c r="BU71" s="687" t="s">
        <v>335</v>
      </c>
      <c r="BV71" s="217" t="s">
        <v>1355</v>
      </c>
      <c r="BW71" s="678">
        <v>31</v>
      </c>
      <c r="BX71" s="217" t="s">
        <v>483</v>
      </c>
      <c r="BY71" s="217"/>
      <c r="BZ71" s="217"/>
      <c r="CA71" s="217"/>
      <c r="CB71" s="679" t="s">
        <v>1080</v>
      </c>
    </row>
    <row r="72" spans="1:80" s="695" customFormat="1" ht="30" customHeight="1">
      <c r="A72" s="678">
        <v>62</v>
      </c>
      <c r="B72" s="678">
        <v>27</v>
      </c>
      <c r="C72" s="710"/>
      <c r="D72" s="679" t="s">
        <v>335</v>
      </c>
      <c r="E72" s="679" t="s">
        <v>335</v>
      </c>
      <c r="F72" s="675" t="s">
        <v>335</v>
      </c>
      <c r="G72" s="688" t="s">
        <v>245</v>
      </c>
      <c r="H72" s="678"/>
      <c r="I72" s="689" t="s">
        <v>39</v>
      </c>
      <c r="J72" s="678" t="s">
        <v>604</v>
      </c>
      <c r="K72" s="678" t="s">
        <v>47</v>
      </c>
      <c r="L72" s="678">
        <v>1</v>
      </c>
      <c r="M72" s="219"/>
      <c r="N72" s="217" t="s">
        <v>256</v>
      </c>
      <c r="O72" s="681" t="s">
        <v>286</v>
      </c>
      <c r="P72" s="681" t="s">
        <v>416</v>
      </c>
      <c r="Q72" s="681" t="s">
        <v>273</v>
      </c>
      <c r="R72" s="678" t="s">
        <v>1648</v>
      </c>
      <c r="S72" s="681" t="s">
        <v>1646</v>
      </c>
      <c r="T72" s="679" t="str">
        <f t="shared" si="19"/>
        <v>Sukoharjo, 23 APRIL 1985</v>
      </c>
      <c r="U72" s="680">
        <v>31160</v>
      </c>
      <c r="V72" s="680">
        <v>40371</v>
      </c>
      <c r="W72" s="681">
        <f t="shared" ca="1" si="10"/>
        <v>41786</v>
      </c>
      <c r="X72" s="682">
        <f t="shared" ca="1" si="11"/>
        <v>10626</v>
      </c>
      <c r="Y72" s="682">
        <f t="shared" ca="1" si="12"/>
        <v>1415</v>
      </c>
      <c r="Z72" s="676">
        <f t="shared" ca="1" si="13"/>
        <v>29</v>
      </c>
      <c r="AA72" s="676">
        <f t="shared" ca="1" si="14"/>
        <v>1</v>
      </c>
      <c r="AB72" s="826">
        <f t="shared" ca="1" si="15"/>
        <v>29</v>
      </c>
      <c r="AC72" s="676">
        <f t="shared" ca="1" si="16"/>
        <v>29</v>
      </c>
      <c r="AD72" s="676"/>
      <c r="AE72" s="676"/>
      <c r="AF72" s="676"/>
      <c r="AG72" s="676"/>
      <c r="AH72" s="675" t="s">
        <v>335</v>
      </c>
      <c r="AI72" s="675" t="s">
        <v>335</v>
      </c>
      <c r="AJ72" s="675"/>
      <c r="AK72" s="678">
        <f t="shared" ca="1" si="17"/>
        <v>3</v>
      </c>
      <c r="AL72" s="675">
        <f t="shared" ca="1" si="18"/>
        <v>11</v>
      </c>
      <c r="AM72" s="675"/>
      <c r="AN72" s="675"/>
      <c r="AO72" s="675" t="s">
        <v>499</v>
      </c>
      <c r="AP72" s="675"/>
      <c r="AQ72" s="675" t="s">
        <v>335</v>
      </c>
      <c r="AR72" s="675"/>
      <c r="AS72" s="675" t="s">
        <v>335</v>
      </c>
      <c r="AT72" s="675"/>
      <c r="AU72" s="675" t="s">
        <v>335</v>
      </c>
      <c r="AV72" s="675" t="s">
        <v>335</v>
      </c>
      <c r="AW72" s="675" t="s">
        <v>335</v>
      </c>
      <c r="AX72" s="219" t="s">
        <v>129</v>
      </c>
      <c r="AY72" s="675" t="s">
        <v>335</v>
      </c>
      <c r="AZ72" s="675" t="s">
        <v>335</v>
      </c>
      <c r="BA72" s="678">
        <v>546</v>
      </c>
      <c r="BB72" s="678">
        <v>2011</v>
      </c>
      <c r="BC72" s="841">
        <v>548</v>
      </c>
      <c r="BD72" s="678">
        <v>2012</v>
      </c>
      <c r="BE72" s="217" t="s">
        <v>773</v>
      </c>
      <c r="BF72" s="678" t="s">
        <v>597</v>
      </c>
      <c r="BG72" s="678">
        <v>2010</v>
      </c>
      <c r="BH72" s="217" t="s">
        <v>616</v>
      </c>
      <c r="BI72" s="217" t="s">
        <v>809</v>
      </c>
      <c r="BJ72" s="675"/>
      <c r="BK72" s="675"/>
      <c r="BL72" s="675"/>
      <c r="BM72" s="675"/>
      <c r="BN72" s="675"/>
      <c r="BO72" s="675" t="s">
        <v>335</v>
      </c>
      <c r="BP72" s="675"/>
      <c r="BQ72" s="675"/>
      <c r="BR72" s="675"/>
      <c r="BS72" s="675"/>
      <c r="BT72" s="687" t="s">
        <v>335</v>
      </c>
      <c r="BU72" s="687" t="s">
        <v>335</v>
      </c>
      <c r="BV72" s="217" t="s">
        <v>1340</v>
      </c>
      <c r="BW72" s="678">
        <v>22</v>
      </c>
      <c r="BX72" s="217" t="s">
        <v>484</v>
      </c>
      <c r="BY72" s="217"/>
      <c r="BZ72" s="217"/>
      <c r="CA72" s="217"/>
      <c r="CB72" s="679" t="s">
        <v>1081</v>
      </c>
    </row>
    <row r="73" spans="1:80" s="695" customFormat="1" ht="30" customHeight="1">
      <c r="A73" s="678">
        <v>63</v>
      </c>
      <c r="B73" s="678">
        <v>28</v>
      </c>
      <c r="C73" s="710"/>
      <c r="D73" s="679" t="s">
        <v>335</v>
      </c>
      <c r="E73" s="679" t="s">
        <v>335</v>
      </c>
      <c r="F73" s="675" t="s">
        <v>335</v>
      </c>
      <c r="G73" s="688" t="s">
        <v>246</v>
      </c>
      <c r="H73" s="678"/>
      <c r="I73" s="689" t="s">
        <v>39</v>
      </c>
      <c r="J73" s="678" t="s">
        <v>604</v>
      </c>
      <c r="K73" s="678" t="s">
        <v>47</v>
      </c>
      <c r="L73" s="678">
        <v>1</v>
      </c>
      <c r="M73" s="219"/>
      <c r="N73" s="217" t="s">
        <v>100</v>
      </c>
      <c r="O73" s="681" t="s">
        <v>292</v>
      </c>
      <c r="P73" s="681" t="s">
        <v>421</v>
      </c>
      <c r="Q73" s="681" t="s">
        <v>274</v>
      </c>
      <c r="R73" s="678" t="s">
        <v>1648</v>
      </c>
      <c r="S73" s="681" t="s">
        <v>1638</v>
      </c>
      <c r="T73" s="679" t="str">
        <f t="shared" si="19"/>
        <v>Lumajang, 09 AGUSTUS 1987</v>
      </c>
      <c r="U73" s="680">
        <v>31998</v>
      </c>
      <c r="V73" s="680">
        <v>40371</v>
      </c>
      <c r="W73" s="681">
        <f t="shared" ca="1" si="10"/>
        <v>41786</v>
      </c>
      <c r="X73" s="682">
        <f t="shared" ca="1" si="11"/>
        <v>9788</v>
      </c>
      <c r="Y73" s="682">
        <f t="shared" ca="1" si="12"/>
        <v>1415</v>
      </c>
      <c r="Z73" s="676">
        <f t="shared" ca="1" si="13"/>
        <v>26</v>
      </c>
      <c r="AA73" s="676">
        <f t="shared" ca="1" si="14"/>
        <v>10</v>
      </c>
      <c r="AB73" s="826">
        <f t="shared" ca="1" si="15"/>
        <v>26</v>
      </c>
      <c r="AC73" s="676">
        <f t="shared" ca="1" si="16"/>
        <v>26</v>
      </c>
      <c r="AD73" s="683"/>
      <c r="AE73" s="683"/>
      <c r="AF73" s="683"/>
      <c r="AG73" s="683"/>
      <c r="AH73" s="675" t="s">
        <v>335</v>
      </c>
      <c r="AI73" s="675" t="s">
        <v>335</v>
      </c>
      <c r="AJ73" s="675"/>
      <c r="AK73" s="678">
        <f t="shared" ca="1" si="17"/>
        <v>3</v>
      </c>
      <c r="AL73" s="675">
        <f t="shared" ca="1" si="18"/>
        <v>11</v>
      </c>
      <c r="AM73" s="675"/>
      <c r="AN73" s="675"/>
      <c r="AO73" s="675" t="s">
        <v>499</v>
      </c>
      <c r="AP73" s="675"/>
      <c r="AQ73" s="675" t="s">
        <v>335</v>
      </c>
      <c r="AR73" s="675"/>
      <c r="AS73" s="675" t="s">
        <v>335</v>
      </c>
      <c r="AT73" s="675"/>
      <c r="AU73" s="675" t="s">
        <v>335</v>
      </c>
      <c r="AV73" s="675" t="s">
        <v>335</v>
      </c>
      <c r="AW73" s="675" t="s">
        <v>335</v>
      </c>
      <c r="AX73" s="219" t="s">
        <v>129</v>
      </c>
      <c r="AY73" s="675" t="s">
        <v>335</v>
      </c>
      <c r="AZ73" s="675" t="s">
        <v>335</v>
      </c>
      <c r="BA73" s="678">
        <v>548</v>
      </c>
      <c r="BB73" s="678">
        <v>2011</v>
      </c>
      <c r="BC73" s="841">
        <v>549</v>
      </c>
      <c r="BD73" s="678">
        <v>2012</v>
      </c>
      <c r="BE73" s="217" t="s">
        <v>742</v>
      </c>
      <c r="BF73" s="678" t="s">
        <v>597</v>
      </c>
      <c r="BG73" s="678">
        <v>2009</v>
      </c>
      <c r="BH73" s="217" t="s">
        <v>612</v>
      </c>
      <c r="BI73" s="217" t="s">
        <v>813</v>
      </c>
      <c r="BJ73" s="675"/>
      <c r="BK73" s="675"/>
      <c r="BL73" s="675"/>
      <c r="BM73" s="675"/>
      <c r="BN73" s="675"/>
      <c r="BO73" s="675" t="s">
        <v>335</v>
      </c>
      <c r="BP73" s="675"/>
      <c r="BQ73" s="675"/>
      <c r="BR73" s="675"/>
      <c r="BS73" s="675"/>
      <c r="BT73" s="687" t="s">
        <v>335</v>
      </c>
      <c r="BU73" s="687" t="s">
        <v>335</v>
      </c>
      <c r="BV73" s="217" t="s">
        <v>1355</v>
      </c>
      <c r="BW73" s="678">
        <v>24</v>
      </c>
      <c r="BX73" s="217" t="s">
        <v>526</v>
      </c>
      <c r="BY73" s="217"/>
      <c r="BZ73" s="217"/>
      <c r="CA73" s="217"/>
      <c r="CB73" s="679" t="s">
        <v>1082</v>
      </c>
    </row>
    <row r="74" spans="1:80" s="695" customFormat="1" ht="30" customHeight="1">
      <c r="A74" s="678">
        <v>64</v>
      </c>
      <c r="B74" s="678">
        <v>29</v>
      </c>
      <c r="C74" s="710"/>
      <c r="D74" s="679" t="s">
        <v>335</v>
      </c>
      <c r="E74" s="679" t="s">
        <v>335</v>
      </c>
      <c r="F74" s="675" t="s">
        <v>335</v>
      </c>
      <c r="G74" s="217" t="s">
        <v>247</v>
      </c>
      <c r="H74" s="678" t="s">
        <v>38</v>
      </c>
      <c r="I74" s="678"/>
      <c r="J74" s="678" t="s">
        <v>604</v>
      </c>
      <c r="K74" s="678" t="s">
        <v>47</v>
      </c>
      <c r="L74" s="678">
        <v>1</v>
      </c>
      <c r="M74" s="219"/>
      <c r="N74" s="217" t="s">
        <v>100</v>
      </c>
      <c r="O74" s="681" t="s">
        <v>262</v>
      </c>
      <c r="P74" s="681" t="s">
        <v>417</v>
      </c>
      <c r="Q74" s="681" t="s">
        <v>272</v>
      </c>
      <c r="R74" s="678" t="s">
        <v>1648</v>
      </c>
      <c r="S74" s="681" t="s">
        <v>1645</v>
      </c>
      <c r="T74" s="679" t="str">
        <f t="shared" si="19"/>
        <v>Lumajang, 11 MARET 1988</v>
      </c>
      <c r="U74" s="680">
        <v>32213</v>
      </c>
      <c r="V74" s="680">
        <v>40371</v>
      </c>
      <c r="W74" s="681">
        <f t="shared" ca="1" si="10"/>
        <v>41786</v>
      </c>
      <c r="X74" s="682">
        <f t="shared" ca="1" si="11"/>
        <v>9573</v>
      </c>
      <c r="Y74" s="682">
        <f t="shared" ca="1" si="12"/>
        <v>1415</v>
      </c>
      <c r="Z74" s="676">
        <f t="shared" ca="1" si="13"/>
        <v>26</v>
      </c>
      <c r="AA74" s="676">
        <f t="shared" ca="1" si="14"/>
        <v>3</v>
      </c>
      <c r="AB74" s="826">
        <f t="shared" ca="1" si="15"/>
        <v>26</v>
      </c>
      <c r="AC74" s="676">
        <f t="shared" ca="1" si="16"/>
        <v>26</v>
      </c>
      <c r="AD74" s="683"/>
      <c r="AE74" s="683"/>
      <c r="AF74" s="683"/>
      <c r="AG74" s="683"/>
      <c r="AH74" s="675" t="s">
        <v>335</v>
      </c>
      <c r="AI74" s="675" t="s">
        <v>335</v>
      </c>
      <c r="AJ74" s="675"/>
      <c r="AK74" s="678">
        <f t="shared" ca="1" si="17"/>
        <v>3</v>
      </c>
      <c r="AL74" s="675">
        <f t="shared" ca="1" si="18"/>
        <v>11</v>
      </c>
      <c r="AM74" s="675"/>
      <c r="AN74" s="675"/>
      <c r="AO74" s="675" t="s">
        <v>499</v>
      </c>
      <c r="AP74" s="675"/>
      <c r="AQ74" s="675" t="s">
        <v>335</v>
      </c>
      <c r="AR74" s="675"/>
      <c r="AS74" s="675" t="s">
        <v>335</v>
      </c>
      <c r="AT74" s="675"/>
      <c r="AU74" s="675" t="s">
        <v>335</v>
      </c>
      <c r="AV74" s="675" t="s">
        <v>335</v>
      </c>
      <c r="AW74" s="675" t="s">
        <v>335</v>
      </c>
      <c r="AX74" s="219" t="s">
        <v>129</v>
      </c>
      <c r="AY74" s="675" t="s">
        <v>335</v>
      </c>
      <c r="AZ74" s="675" t="s">
        <v>335</v>
      </c>
      <c r="BA74" s="678">
        <v>548</v>
      </c>
      <c r="BB74" s="678">
        <v>2011</v>
      </c>
      <c r="BC74" s="841">
        <v>548</v>
      </c>
      <c r="BD74" s="678">
        <v>2012</v>
      </c>
      <c r="BE74" s="217" t="s">
        <v>811</v>
      </c>
      <c r="BF74" s="678" t="s">
        <v>597</v>
      </c>
      <c r="BG74" s="678">
        <v>2010</v>
      </c>
      <c r="BH74" s="217" t="s">
        <v>729</v>
      </c>
      <c r="BI74" s="217" t="s">
        <v>810</v>
      </c>
      <c r="BJ74" s="675"/>
      <c r="BK74" s="675"/>
      <c r="BL74" s="675"/>
      <c r="BM74" s="675"/>
      <c r="BN74" s="675"/>
      <c r="BO74" s="675" t="s">
        <v>335</v>
      </c>
      <c r="BP74" s="675"/>
      <c r="BQ74" s="675"/>
      <c r="BR74" s="675"/>
      <c r="BS74" s="675"/>
      <c r="BT74" s="687" t="s">
        <v>335</v>
      </c>
      <c r="BU74" s="687" t="s">
        <v>335</v>
      </c>
      <c r="BV74" s="217" t="s">
        <v>1358</v>
      </c>
      <c r="BW74" s="678">
        <v>22</v>
      </c>
      <c r="BX74" s="217" t="s">
        <v>485</v>
      </c>
      <c r="BY74" s="217"/>
      <c r="BZ74" s="217"/>
      <c r="CA74" s="217"/>
      <c r="CB74" s="679" t="s">
        <v>553</v>
      </c>
    </row>
    <row r="75" spans="1:80" s="695" customFormat="1" ht="30" customHeight="1">
      <c r="A75" s="678">
        <v>65</v>
      </c>
      <c r="B75" s="678">
        <v>30</v>
      </c>
      <c r="C75" s="710"/>
      <c r="D75" s="679" t="s">
        <v>335</v>
      </c>
      <c r="E75" s="679" t="s">
        <v>335</v>
      </c>
      <c r="F75" s="675" t="s">
        <v>335</v>
      </c>
      <c r="G75" s="688" t="s">
        <v>248</v>
      </c>
      <c r="H75" s="678"/>
      <c r="I75" s="689" t="s">
        <v>39</v>
      </c>
      <c r="J75" s="678" t="s">
        <v>604</v>
      </c>
      <c r="K75" s="678" t="s">
        <v>47</v>
      </c>
      <c r="L75" s="678">
        <v>1</v>
      </c>
      <c r="M75" s="219"/>
      <c r="N75" s="217" t="s">
        <v>100</v>
      </c>
      <c r="O75" s="681" t="s">
        <v>291</v>
      </c>
      <c r="P75" s="675" t="s">
        <v>420</v>
      </c>
      <c r="Q75" s="681" t="s">
        <v>273</v>
      </c>
      <c r="R75" s="678" t="s">
        <v>1648</v>
      </c>
      <c r="S75" s="675" t="s">
        <v>1644</v>
      </c>
      <c r="T75" s="679" t="str">
        <f t="shared" si="19"/>
        <v>Lumajang, 05 FEBRUARI 1985</v>
      </c>
      <c r="U75" s="680">
        <v>31083</v>
      </c>
      <c r="V75" s="680">
        <v>40371</v>
      </c>
      <c r="W75" s="681">
        <f t="shared" ca="1" si="10"/>
        <v>41786</v>
      </c>
      <c r="X75" s="682">
        <f t="shared" ca="1" si="11"/>
        <v>10703</v>
      </c>
      <c r="Y75" s="682">
        <f t="shared" ca="1" si="12"/>
        <v>1415</v>
      </c>
      <c r="Z75" s="676">
        <f t="shared" ca="1" si="13"/>
        <v>29</v>
      </c>
      <c r="AA75" s="676">
        <f t="shared" ca="1" si="14"/>
        <v>4</v>
      </c>
      <c r="AB75" s="826">
        <f t="shared" ca="1" si="15"/>
        <v>29</v>
      </c>
      <c r="AC75" s="676">
        <f t="shared" ca="1" si="16"/>
        <v>29</v>
      </c>
      <c r="AD75" s="683"/>
      <c r="AE75" s="683"/>
      <c r="AF75" s="683"/>
      <c r="AG75" s="683"/>
      <c r="AH75" s="675" t="s">
        <v>335</v>
      </c>
      <c r="AI75" s="675" t="s">
        <v>335</v>
      </c>
      <c r="AJ75" s="675"/>
      <c r="AK75" s="678">
        <f t="shared" ca="1" si="17"/>
        <v>3</v>
      </c>
      <c r="AL75" s="675">
        <f t="shared" ca="1" si="18"/>
        <v>11</v>
      </c>
      <c r="AM75" s="675"/>
      <c r="AN75" s="675"/>
      <c r="AO75" s="675" t="s">
        <v>499</v>
      </c>
      <c r="AP75" s="675"/>
      <c r="AQ75" s="675" t="s">
        <v>335</v>
      </c>
      <c r="AR75" s="675"/>
      <c r="AS75" s="675" t="s">
        <v>335</v>
      </c>
      <c r="AT75" s="675"/>
      <c r="AU75" s="675" t="s">
        <v>335</v>
      </c>
      <c r="AV75" s="675" t="s">
        <v>335</v>
      </c>
      <c r="AW75" s="675" t="s">
        <v>335</v>
      </c>
      <c r="AX75" s="219" t="s">
        <v>129</v>
      </c>
      <c r="AY75" s="675" t="s">
        <v>335</v>
      </c>
      <c r="AZ75" s="675" t="s">
        <v>335</v>
      </c>
      <c r="BA75" s="678">
        <v>547</v>
      </c>
      <c r="BB75" s="678">
        <v>2011</v>
      </c>
      <c r="BC75" s="841">
        <v>548</v>
      </c>
      <c r="BD75" s="678">
        <v>2012</v>
      </c>
      <c r="BE75" s="217" t="s">
        <v>742</v>
      </c>
      <c r="BF75" s="678" t="s">
        <v>597</v>
      </c>
      <c r="BG75" s="678">
        <v>2007</v>
      </c>
      <c r="BH75" s="217" t="s">
        <v>730</v>
      </c>
      <c r="BI75" s="217" t="s">
        <v>819</v>
      </c>
      <c r="BJ75" s="675"/>
      <c r="BK75" s="675"/>
      <c r="BL75" s="675"/>
      <c r="BM75" s="675"/>
      <c r="BN75" s="675"/>
      <c r="BO75" s="675" t="s">
        <v>335</v>
      </c>
      <c r="BP75" s="675"/>
      <c r="BQ75" s="675"/>
      <c r="BR75" s="675"/>
      <c r="BS75" s="675"/>
      <c r="BT75" s="687" t="s">
        <v>335</v>
      </c>
      <c r="BU75" s="687" t="s">
        <v>335</v>
      </c>
      <c r="BV75" s="217" t="s">
        <v>1359</v>
      </c>
      <c r="BW75" s="678" t="s">
        <v>1278</v>
      </c>
      <c r="BX75" s="217" t="s">
        <v>525</v>
      </c>
      <c r="BY75" s="217"/>
      <c r="BZ75" s="217"/>
      <c r="CA75" s="217"/>
      <c r="CB75" s="679" t="s">
        <v>554</v>
      </c>
    </row>
    <row r="76" spans="1:80" s="695" customFormat="1" ht="30" customHeight="1">
      <c r="A76" s="678">
        <v>66</v>
      </c>
      <c r="B76" s="678">
        <v>31</v>
      </c>
      <c r="C76" s="710"/>
      <c r="D76" s="679" t="s">
        <v>335</v>
      </c>
      <c r="E76" s="679" t="s">
        <v>335</v>
      </c>
      <c r="F76" s="675" t="s">
        <v>335</v>
      </c>
      <c r="G76" s="688" t="s">
        <v>1230</v>
      </c>
      <c r="H76" s="678" t="s">
        <v>38</v>
      </c>
      <c r="I76" s="678"/>
      <c r="J76" s="678" t="s">
        <v>604</v>
      </c>
      <c r="K76" s="678" t="s">
        <v>47</v>
      </c>
      <c r="L76" s="678">
        <v>1</v>
      </c>
      <c r="M76" s="678"/>
      <c r="N76" s="217" t="s">
        <v>100</v>
      </c>
      <c r="O76" s="681" t="s">
        <v>112</v>
      </c>
      <c r="P76" s="681" t="s">
        <v>419</v>
      </c>
      <c r="Q76" s="681" t="s">
        <v>273</v>
      </c>
      <c r="R76" s="678" t="s">
        <v>1648</v>
      </c>
      <c r="S76" s="681" t="s">
        <v>1636</v>
      </c>
      <c r="T76" s="679" t="str">
        <f t="shared" si="19"/>
        <v>Lumajang, 22 JUNI 1985</v>
      </c>
      <c r="U76" s="723">
        <v>31220</v>
      </c>
      <c r="V76" s="680">
        <v>40371</v>
      </c>
      <c r="W76" s="681">
        <f t="shared" ca="1" si="10"/>
        <v>41786</v>
      </c>
      <c r="X76" s="682">
        <f t="shared" ca="1" si="11"/>
        <v>10566</v>
      </c>
      <c r="Y76" s="682">
        <f t="shared" ca="1" si="12"/>
        <v>1415</v>
      </c>
      <c r="Z76" s="676">
        <f t="shared" ca="1" si="13"/>
        <v>28</v>
      </c>
      <c r="AA76" s="676">
        <f t="shared" ca="1" si="14"/>
        <v>12</v>
      </c>
      <c r="AB76" s="826">
        <f t="shared" ca="1" si="15"/>
        <v>28</v>
      </c>
      <c r="AC76" s="676">
        <f t="shared" ca="1" si="16"/>
        <v>28</v>
      </c>
      <c r="AD76" s="676"/>
      <c r="AE76" s="676"/>
      <c r="AF76" s="676"/>
      <c r="AG76" s="676"/>
      <c r="AH76" s="675" t="s">
        <v>335</v>
      </c>
      <c r="AI76" s="675" t="s">
        <v>335</v>
      </c>
      <c r="AJ76" s="675"/>
      <c r="AK76" s="678">
        <f t="shared" ca="1" si="17"/>
        <v>3</v>
      </c>
      <c r="AL76" s="675">
        <f t="shared" ca="1" si="18"/>
        <v>11</v>
      </c>
      <c r="AM76" s="675"/>
      <c r="AN76" s="675"/>
      <c r="AO76" s="675" t="s">
        <v>499</v>
      </c>
      <c r="AP76" s="675"/>
      <c r="AQ76" s="675" t="s">
        <v>335</v>
      </c>
      <c r="AR76" s="675"/>
      <c r="AS76" s="675" t="s">
        <v>335</v>
      </c>
      <c r="AT76" s="675"/>
      <c r="AU76" s="675" t="s">
        <v>335</v>
      </c>
      <c r="AV76" s="675" t="s">
        <v>335</v>
      </c>
      <c r="AW76" s="675" t="s">
        <v>335</v>
      </c>
      <c r="AX76" s="219" t="s">
        <v>129</v>
      </c>
      <c r="AY76" s="675" t="s">
        <v>335</v>
      </c>
      <c r="AZ76" s="675" t="s">
        <v>335</v>
      </c>
      <c r="BA76" s="678">
        <v>547</v>
      </c>
      <c r="BB76" s="678">
        <v>2011</v>
      </c>
      <c r="BC76" s="841">
        <v>548</v>
      </c>
      <c r="BD76" s="678">
        <v>2012</v>
      </c>
      <c r="BE76" s="217" t="s">
        <v>1697</v>
      </c>
      <c r="BF76" s="678" t="s">
        <v>597</v>
      </c>
      <c r="BG76" s="678">
        <v>2013</v>
      </c>
      <c r="BH76" s="688" t="s">
        <v>344</v>
      </c>
      <c r="BI76" s="688" t="s">
        <v>1698</v>
      </c>
      <c r="BJ76" s="675"/>
      <c r="BK76" s="675"/>
      <c r="BL76" s="675"/>
      <c r="BM76" s="675"/>
      <c r="BN76" s="675"/>
      <c r="BO76" s="675" t="s">
        <v>335</v>
      </c>
      <c r="BP76" s="675"/>
      <c r="BQ76" s="675"/>
      <c r="BR76" s="675"/>
      <c r="BS76" s="675"/>
      <c r="BT76" s="687" t="s">
        <v>335</v>
      </c>
      <c r="BU76" s="687" t="s">
        <v>335</v>
      </c>
      <c r="BV76" s="217" t="s">
        <v>1360</v>
      </c>
      <c r="BW76" s="678" t="s">
        <v>1294</v>
      </c>
      <c r="BX76" s="217" t="s">
        <v>594</v>
      </c>
      <c r="BY76" s="217"/>
      <c r="BZ76" s="217"/>
      <c r="CA76" s="217"/>
      <c r="CB76" s="679" t="s">
        <v>595</v>
      </c>
    </row>
    <row r="77" spans="1:80" s="695" customFormat="1" ht="30" customHeight="1">
      <c r="A77" s="678">
        <v>67</v>
      </c>
      <c r="B77" s="678">
        <v>32</v>
      </c>
      <c r="C77" s="710"/>
      <c r="D77" s="679" t="s">
        <v>335</v>
      </c>
      <c r="E77" s="679" t="s">
        <v>335</v>
      </c>
      <c r="F77" s="675" t="s">
        <v>335</v>
      </c>
      <c r="G77" s="217" t="s">
        <v>254</v>
      </c>
      <c r="H77" s="678" t="s">
        <v>38</v>
      </c>
      <c r="I77" s="678"/>
      <c r="J77" s="678" t="s">
        <v>604</v>
      </c>
      <c r="K77" s="678" t="s">
        <v>47</v>
      </c>
      <c r="L77" s="678">
        <v>1</v>
      </c>
      <c r="M77" s="219"/>
      <c r="N77" s="217" t="s">
        <v>100</v>
      </c>
      <c r="O77" s="681" t="s">
        <v>287</v>
      </c>
      <c r="P77" s="681" t="s">
        <v>416</v>
      </c>
      <c r="Q77" s="681" t="s">
        <v>268</v>
      </c>
      <c r="R77" s="678" t="s">
        <v>1648</v>
      </c>
      <c r="S77" s="681" t="s">
        <v>1646</v>
      </c>
      <c r="T77" s="679" t="str">
        <f t="shared" si="19"/>
        <v>Lumajang, 25APRIL 1982</v>
      </c>
      <c r="U77" s="680">
        <v>30066</v>
      </c>
      <c r="V77" s="680">
        <v>40467</v>
      </c>
      <c r="W77" s="681">
        <f t="shared" ca="1" si="10"/>
        <v>41786</v>
      </c>
      <c r="X77" s="682">
        <f t="shared" ca="1" si="11"/>
        <v>11720</v>
      </c>
      <c r="Y77" s="682">
        <f t="shared" ca="1" si="12"/>
        <v>1319</v>
      </c>
      <c r="Z77" s="676">
        <f t="shared" ca="1" si="13"/>
        <v>32</v>
      </c>
      <c r="AA77" s="676">
        <f t="shared" ca="1" si="14"/>
        <v>1</v>
      </c>
      <c r="AB77" s="826">
        <f t="shared" ca="1" si="15"/>
        <v>32</v>
      </c>
      <c r="AC77" s="676">
        <f t="shared" ca="1" si="16"/>
        <v>32</v>
      </c>
      <c r="AD77" s="676"/>
      <c r="AE77" s="676"/>
      <c r="AF77" s="676"/>
      <c r="AG77" s="676"/>
      <c r="AH77" s="675" t="s">
        <v>335</v>
      </c>
      <c r="AI77" s="675" t="s">
        <v>335</v>
      </c>
      <c r="AJ77" s="675"/>
      <c r="AK77" s="678">
        <f t="shared" ca="1" si="17"/>
        <v>3</v>
      </c>
      <c r="AL77" s="675">
        <f t="shared" ca="1" si="18"/>
        <v>7</v>
      </c>
      <c r="AM77" s="675"/>
      <c r="AN77" s="675"/>
      <c r="AO77" s="675" t="s">
        <v>502</v>
      </c>
      <c r="AP77" s="675"/>
      <c r="AQ77" s="675" t="s">
        <v>335</v>
      </c>
      <c r="AR77" s="675"/>
      <c r="AS77" s="675" t="s">
        <v>335</v>
      </c>
      <c r="AT77" s="675"/>
      <c r="AU77" s="675" t="s">
        <v>335</v>
      </c>
      <c r="AV77" s="675" t="s">
        <v>335</v>
      </c>
      <c r="AW77" s="675" t="s">
        <v>335</v>
      </c>
      <c r="AX77" s="219" t="s">
        <v>857</v>
      </c>
      <c r="AY77" s="675" t="s">
        <v>335</v>
      </c>
      <c r="AZ77" s="675" t="s">
        <v>335</v>
      </c>
      <c r="BA77" s="678">
        <v>546</v>
      </c>
      <c r="BB77" s="678">
        <v>2011</v>
      </c>
      <c r="BC77" s="841">
        <v>547</v>
      </c>
      <c r="BD77" s="678">
        <v>2012</v>
      </c>
      <c r="BE77" s="217" t="s">
        <v>820</v>
      </c>
      <c r="BF77" s="678" t="s">
        <v>597</v>
      </c>
      <c r="BG77" s="678">
        <v>2006</v>
      </c>
      <c r="BH77" s="217" t="s">
        <v>733</v>
      </c>
      <c r="BI77" s="217" t="s">
        <v>821</v>
      </c>
      <c r="BJ77" s="675"/>
      <c r="BK77" s="675"/>
      <c r="BL77" s="675"/>
      <c r="BM77" s="675"/>
      <c r="BN77" s="675"/>
      <c r="BO77" s="675" t="s">
        <v>335</v>
      </c>
      <c r="BP77" s="675"/>
      <c r="BQ77" s="675"/>
      <c r="BR77" s="675"/>
      <c r="BS77" s="675"/>
      <c r="BT77" s="687" t="s">
        <v>335</v>
      </c>
      <c r="BU77" s="687" t="s">
        <v>335</v>
      </c>
      <c r="BV77" s="217" t="s">
        <v>1361</v>
      </c>
      <c r="BW77" s="678" t="s">
        <v>1295</v>
      </c>
      <c r="BX77" s="217" t="s">
        <v>520</v>
      </c>
      <c r="BY77" s="217"/>
      <c r="BZ77" s="217"/>
      <c r="CA77" s="217"/>
      <c r="CB77" s="718" t="s">
        <v>335</v>
      </c>
    </row>
    <row r="78" spans="1:80" s="695" customFormat="1" ht="30" customHeight="1">
      <c r="A78" s="678">
        <v>68</v>
      </c>
      <c r="B78" s="678">
        <v>33</v>
      </c>
      <c r="C78" s="710"/>
      <c r="D78" s="679" t="s">
        <v>335</v>
      </c>
      <c r="E78" s="679" t="s">
        <v>335</v>
      </c>
      <c r="F78" s="675" t="s">
        <v>335</v>
      </c>
      <c r="G78" s="217" t="s">
        <v>902</v>
      </c>
      <c r="H78" s="678"/>
      <c r="I78" s="689" t="s">
        <v>39</v>
      </c>
      <c r="J78" s="678" t="s">
        <v>604</v>
      </c>
      <c r="K78" s="678" t="s">
        <v>47</v>
      </c>
      <c r="L78" s="678">
        <v>1</v>
      </c>
      <c r="M78" s="219"/>
      <c r="N78" s="217" t="s">
        <v>100</v>
      </c>
      <c r="O78" s="681" t="s">
        <v>289</v>
      </c>
      <c r="P78" s="681" t="s">
        <v>421</v>
      </c>
      <c r="Q78" s="681" t="s">
        <v>272</v>
      </c>
      <c r="R78" s="678" t="s">
        <v>1648</v>
      </c>
      <c r="S78" s="681" t="s">
        <v>1638</v>
      </c>
      <c r="T78" s="679" t="str">
        <f t="shared" si="19"/>
        <v>Lumajang, 01 AGUSTUS 1988</v>
      </c>
      <c r="U78" s="680">
        <v>32356</v>
      </c>
      <c r="V78" s="680">
        <v>40543</v>
      </c>
      <c r="W78" s="681">
        <f t="shared" ca="1" si="10"/>
        <v>41786</v>
      </c>
      <c r="X78" s="682">
        <f t="shared" ca="1" si="11"/>
        <v>9430</v>
      </c>
      <c r="Y78" s="682">
        <f t="shared" ca="1" si="12"/>
        <v>1243</v>
      </c>
      <c r="Z78" s="676">
        <f t="shared" ca="1" si="13"/>
        <v>25</v>
      </c>
      <c r="AA78" s="676">
        <f t="shared" ca="1" si="14"/>
        <v>10</v>
      </c>
      <c r="AB78" s="826">
        <f t="shared" ca="1" si="15"/>
        <v>25</v>
      </c>
      <c r="AC78" s="676">
        <f t="shared" ca="1" si="16"/>
        <v>25</v>
      </c>
      <c r="AD78" s="676"/>
      <c r="AE78" s="676"/>
      <c r="AF78" s="676"/>
      <c r="AG78" s="676"/>
      <c r="AH78" s="675" t="s">
        <v>335</v>
      </c>
      <c r="AI78" s="675" t="s">
        <v>335</v>
      </c>
      <c r="AJ78" s="675"/>
      <c r="AK78" s="678">
        <f t="shared" ca="1" si="17"/>
        <v>3</v>
      </c>
      <c r="AL78" s="675">
        <f t="shared" ca="1" si="18"/>
        <v>5</v>
      </c>
      <c r="AM78" s="675"/>
      <c r="AN78" s="675"/>
      <c r="AO78" s="675" t="s">
        <v>500</v>
      </c>
      <c r="AP78" s="675"/>
      <c r="AQ78" s="675" t="s">
        <v>335</v>
      </c>
      <c r="AR78" s="675"/>
      <c r="AS78" s="675" t="s">
        <v>335</v>
      </c>
      <c r="AT78" s="675"/>
      <c r="AU78" s="675" t="s">
        <v>335</v>
      </c>
      <c r="AV78" s="675" t="s">
        <v>335</v>
      </c>
      <c r="AW78" s="675" t="s">
        <v>335</v>
      </c>
      <c r="AX78" s="219" t="s">
        <v>129</v>
      </c>
      <c r="AY78" s="675" t="s">
        <v>335</v>
      </c>
      <c r="AZ78" s="675" t="s">
        <v>335</v>
      </c>
      <c r="BA78" s="678">
        <v>546</v>
      </c>
      <c r="BB78" s="678">
        <v>2011</v>
      </c>
      <c r="BC78" s="841">
        <v>547</v>
      </c>
      <c r="BD78" s="678">
        <v>2012</v>
      </c>
      <c r="BE78" s="217" t="s">
        <v>742</v>
      </c>
      <c r="BF78" s="678" t="s">
        <v>597</v>
      </c>
      <c r="BG78" s="678">
        <v>2010</v>
      </c>
      <c r="BH78" s="217" t="s">
        <v>731</v>
      </c>
      <c r="BI78" s="217" t="s">
        <v>824</v>
      </c>
      <c r="BJ78" s="675"/>
      <c r="BK78" s="675"/>
      <c r="BL78" s="675"/>
      <c r="BM78" s="675"/>
      <c r="BN78" s="675"/>
      <c r="BO78" s="675" t="s">
        <v>335</v>
      </c>
      <c r="BP78" s="675"/>
      <c r="BQ78" s="675"/>
      <c r="BR78" s="675"/>
      <c r="BS78" s="675"/>
      <c r="BT78" s="687" t="s">
        <v>335</v>
      </c>
      <c r="BU78" s="687" t="s">
        <v>335</v>
      </c>
      <c r="BV78" s="217" t="s">
        <v>1362</v>
      </c>
      <c r="BW78" s="678" t="s">
        <v>1296</v>
      </c>
      <c r="BX78" s="217" t="s">
        <v>524</v>
      </c>
      <c r="BY78" s="217"/>
      <c r="BZ78" s="217"/>
      <c r="CA78" s="217"/>
      <c r="CB78" s="679" t="s">
        <v>551</v>
      </c>
    </row>
    <row r="79" spans="1:80" s="695" customFormat="1" ht="30" customHeight="1">
      <c r="A79" s="678">
        <v>69</v>
      </c>
      <c r="B79" s="678">
        <v>34</v>
      </c>
      <c r="C79" s="710"/>
      <c r="D79" s="679" t="s">
        <v>335</v>
      </c>
      <c r="E79" s="679" t="s">
        <v>335</v>
      </c>
      <c r="F79" s="675" t="s">
        <v>335</v>
      </c>
      <c r="G79" s="217" t="s">
        <v>903</v>
      </c>
      <c r="H79" s="678" t="s">
        <v>38</v>
      </c>
      <c r="I79" s="678"/>
      <c r="J79" s="678" t="s">
        <v>604</v>
      </c>
      <c r="K79" s="678" t="s">
        <v>47</v>
      </c>
      <c r="L79" s="678">
        <v>1</v>
      </c>
      <c r="M79" s="219"/>
      <c r="N79" s="217" t="s">
        <v>100</v>
      </c>
      <c r="O79" s="681" t="s">
        <v>430</v>
      </c>
      <c r="P79" s="681" t="s">
        <v>418</v>
      </c>
      <c r="Q79" s="681" t="s">
        <v>273</v>
      </c>
      <c r="R79" s="678" t="s">
        <v>1648</v>
      </c>
      <c r="S79" s="681" t="s">
        <v>1647</v>
      </c>
      <c r="T79" s="679" t="str">
        <f t="shared" si="19"/>
        <v>Lumajang, 08 MEI 1985</v>
      </c>
      <c r="U79" s="680">
        <v>31175</v>
      </c>
      <c r="V79" s="680">
        <v>40543</v>
      </c>
      <c r="W79" s="681">
        <f t="shared" ca="1" si="10"/>
        <v>41786</v>
      </c>
      <c r="X79" s="682">
        <f t="shared" ca="1" si="11"/>
        <v>10611</v>
      </c>
      <c r="Y79" s="682">
        <f t="shared" ca="1" si="12"/>
        <v>1243</v>
      </c>
      <c r="Z79" s="676">
        <f t="shared" ca="1" si="13"/>
        <v>29</v>
      </c>
      <c r="AA79" s="676">
        <f t="shared" ca="1" si="14"/>
        <v>1</v>
      </c>
      <c r="AB79" s="826">
        <f t="shared" ca="1" si="15"/>
        <v>29</v>
      </c>
      <c r="AC79" s="676">
        <f t="shared" ca="1" si="16"/>
        <v>29</v>
      </c>
      <c r="AD79" s="676"/>
      <c r="AE79" s="676"/>
      <c r="AF79" s="676"/>
      <c r="AG79" s="676"/>
      <c r="AH79" s="675" t="s">
        <v>335</v>
      </c>
      <c r="AI79" s="675" t="s">
        <v>335</v>
      </c>
      <c r="AJ79" s="675"/>
      <c r="AK79" s="678">
        <f t="shared" ca="1" si="17"/>
        <v>3</v>
      </c>
      <c r="AL79" s="675">
        <f t="shared" ca="1" si="18"/>
        <v>5</v>
      </c>
      <c r="AM79" s="675"/>
      <c r="AN79" s="675"/>
      <c r="AO79" s="675" t="s">
        <v>500</v>
      </c>
      <c r="AP79" s="675"/>
      <c r="AQ79" s="675" t="s">
        <v>335</v>
      </c>
      <c r="AR79" s="675"/>
      <c r="AS79" s="675" t="s">
        <v>335</v>
      </c>
      <c r="AT79" s="675"/>
      <c r="AU79" s="675" t="s">
        <v>335</v>
      </c>
      <c r="AV79" s="675" t="s">
        <v>335</v>
      </c>
      <c r="AW79" s="675" t="s">
        <v>335</v>
      </c>
      <c r="AX79" s="219" t="s">
        <v>129</v>
      </c>
      <c r="AY79" s="675" t="s">
        <v>335</v>
      </c>
      <c r="AZ79" s="675" t="s">
        <v>335</v>
      </c>
      <c r="BA79" s="678">
        <v>547</v>
      </c>
      <c r="BB79" s="678">
        <v>2011</v>
      </c>
      <c r="BC79" s="841">
        <v>547</v>
      </c>
      <c r="BD79" s="678">
        <v>2012</v>
      </c>
      <c r="BE79" s="217" t="s">
        <v>823</v>
      </c>
      <c r="BF79" s="678" t="s">
        <v>597</v>
      </c>
      <c r="BG79" s="678">
        <v>2007</v>
      </c>
      <c r="BH79" s="217" t="s">
        <v>344</v>
      </c>
      <c r="BI79" s="217" t="s">
        <v>822</v>
      </c>
      <c r="BJ79" s="675"/>
      <c r="BK79" s="675"/>
      <c r="BL79" s="675"/>
      <c r="BM79" s="675"/>
      <c r="BN79" s="675"/>
      <c r="BO79" s="675" t="s">
        <v>335</v>
      </c>
      <c r="BP79" s="675"/>
      <c r="BQ79" s="675"/>
      <c r="BR79" s="675"/>
      <c r="BS79" s="675"/>
      <c r="BT79" s="687" t="s">
        <v>335</v>
      </c>
      <c r="BU79" s="687" t="s">
        <v>335</v>
      </c>
      <c r="BV79" s="217" t="s">
        <v>1363</v>
      </c>
      <c r="BW79" s="678" t="s">
        <v>1276</v>
      </c>
      <c r="BX79" s="217" t="s">
        <v>523</v>
      </c>
      <c r="BY79" s="217"/>
      <c r="BZ79" s="217"/>
      <c r="CA79" s="217"/>
      <c r="CB79" s="679" t="s">
        <v>552</v>
      </c>
    </row>
    <row r="80" spans="1:80" s="695" customFormat="1" ht="30" customHeight="1">
      <c r="A80" s="678">
        <v>70</v>
      </c>
      <c r="B80" s="678">
        <v>35</v>
      </c>
      <c r="C80" s="686" t="s">
        <v>671</v>
      </c>
      <c r="D80" s="679" t="s">
        <v>335</v>
      </c>
      <c r="E80" s="679" t="s">
        <v>335</v>
      </c>
      <c r="F80" s="675" t="s">
        <v>335</v>
      </c>
      <c r="G80" s="217" t="s">
        <v>681</v>
      </c>
      <c r="H80" s="678"/>
      <c r="I80" s="689" t="s">
        <v>39</v>
      </c>
      <c r="J80" s="678" t="s">
        <v>604</v>
      </c>
      <c r="K80" s="678" t="s">
        <v>47</v>
      </c>
      <c r="L80" s="678">
        <v>1</v>
      </c>
      <c r="M80" s="219"/>
      <c r="N80" s="217" t="s">
        <v>100</v>
      </c>
      <c r="O80" s="681" t="s">
        <v>115</v>
      </c>
      <c r="P80" s="681" t="s">
        <v>418</v>
      </c>
      <c r="Q80" s="681" t="s">
        <v>273</v>
      </c>
      <c r="R80" s="678" t="s">
        <v>1648</v>
      </c>
      <c r="S80" s="681" t="s">
        <v>1647</v>
      </c>
      <c r="T80" s="679" t="str">
        <f t="shared" si="19"/>
        <v>Lumajang, 26 MEI 1985</v>
      </c>
      <c r="U80" s="680">
        <v>31193</v>
      </c>
      <c r="V80" s="680">
        <v>40735</v>
      </c>
      <c r="W80" s="681">
        <f t="shared" ca="1" si="10"/>
        <v>41786</v>
      </c>
      <c r="X80" s="682">
        <f t="shared" ca="1" si="11"/>
        <v>10593</v>
      </c>
      <c r="Y80" s="682">
        <f t="shared" ca="1" si="12"/>
        <v>1051</v>
      </c>
      <c r="Z80" s="676">
        <f t="shared" ca="1" si="13"/>
        <v>29</v>
      </c>
      <c r="AA80" s="676">
        <f t="shared" ca="1" si="14"/>
        <v>0</v>
      </c>
      <c r="AB80" s="826">
        <f t="shared" ca="1" si="15"/>
        <v>29</v>
      </c>
      <c r="AC80" s="676">
        <f t="shared" ca="1" si="16"/>
        <v>29</v>
      </c>
      <c r="AD80" s="676"/>
      <c r="AE80" s="676"/>
      <c r="AF80" s="676"/>
      <c r="AG80" s="676"/>
      <c r="AH80" s="675" t="s">
        <v>335</v>
      </c>
      <c r="AI80" s="675" t="s">
        <v>335</v>
      </c>
      <c r="AJ80" s="675"/>
      <c r="AK80" s="678">
        <f t="shared" ca="1" si="17"/>
        <v>2</v>
      </c>
      <c r="AL80" s="675">
        <f t="shared" ca="1" si="18"/>
        <v>11</v>
      </c>
      <c r="AM80" s="675"/>
      <c r="AN80" s="675"/>
      <c r="AO80" s="675" t="s">
        <v>501</v>
      </c>
      <c r="AP80" s="675"/>
      <c r="AQ80" s="675" t="s">
        <v>335</v>
      </c>
      <c r="AR80" s="675"/>
      <c r="AS80" s="675" t="s">
        <v>335</v>
      </c>
      <c r="AT80" s="675"/>
      <c r="AU80" s="675" t="s">
        <v>335</v>
      </c>
      <c r="AV80" s="675" t="s">
        <v>335</v>
      </c>
      <c r="AW80" s="675" t="s">
        <v>335</v>
      </c>
      <c r="AX80" s="219" t="s">
        <v>129</v>
      </c>
      <c r="AY80" s="675" t="s">
        <v>335</v>
      </c>
      <c r="AZ80" s="675" t="s">
        <v>335</v>
      </c>
      <c r="BA80" s="678">
        <v>547</v>
      </c>
      <c r="BB80" s="678">
        <v>2011</v>
      </c>
      <c r="BC80" s="841">
        <v>547</v>
      </c>
      <c r="BD80" s="678">
        <v>2012</v>
      </c>
      <c r="BE80" s="217" t="s">
        <v>805</v>
      </c>
      <c r="BF80" s="678" t="s">
        <v>597</v>
      </c>
      <c r="BG80" s="678">
        <v>2011</v>
      </c>
      <c r="BH80" s="217" t="s">
        <v>346</v>
      </c>
      <c r="BI80" s="217" t="s">
        <v>806</v>
      </c>
      <c r="BJ80" s="675"/>
      <c r="BK80" s="675"/>
      <c r="BL80" s="675"/>
      <c r="BM80" s="675"/>
      <c r="BN80" s="675"/>
      <c r="BO80" s="675" t="s">
        <v>335</v>
      </c>
      <c r="BP80" s="675"/>
      <c r="BQ80" s="675"/>
      <c r="BR80" s="675"/>
      <c r="BS80" s="675"/>
      <c r="BT80" s="687" t="s">
        <v>335</v>
      </c>
      <c r="BU80" s="687" t="s">
        <v>335</v>
      </c>
      <c r="BV80" s="217" t="s">
        <v>1365</v>
      </c>
      <c r="BW80" s="678">
        <v>38</v>
      </c>
      <c r="BX80" s="217" t="s">
        <v>507</v>
      </c>
      <c r="BY80" s="217"/>
      <c r="BZ80" s="217" t="s">
        <v>1190</v>
      </c>
      <c r="CA80" s="687" t="s">
        <v>1220</v>
      </c>
      <c r="CB80" s="679" t="s">
        <v>549</v>
      </c>
    </row>
    <row r="81" spans="1:80" s="695" customFormat="1" ht="30" customHeight="1">
      <c r="A81" s="678">
        <v>71</v>
      </c>
      <c r="B81" s="678">
        <v>36</v>
      </c>
      <c r="C81" s="710"/>
      <c r="D81" s="679" t="s">
        <v>335</v>
      </c>
      <c r="E81" s="679" t="s">
        <v>335</v>
      </c>
      <c r="F81" s="675" t="s">
        <v>335</v>
      </c>
      <c r="G81" s="217" t="s">
        <v>251</v>
      </c>
      <c r="H81" s="678"/>
      <c r="I81" s="689" t="s">
        <v>39</v>
      </c>
      <c r="J81" s="678" t="s">
        <v>604</v>
      </c>
      <c r="K81" s="678" t="s">
        <v>47</v>
      </c>
      <c r="L81" s="678">
        <v>1</v>
      </c>
      <c r="M81" s="219"/>
      <c r="N81" s="217" t="s">
        <v>100</v>
      </c>
      <c r="O81" s="714" t="s">
        <v>119</v>
      </c>
      <c r="P81" s="681" t="s">
        <v>290</v>
      </c>
      <c r="Q81" s="714" t="s">
        <v>272</v>
      </c>
      <c r="R81" s="678" t="s">
        <v>1648</v>
      </c>
      <c r="S81" s="681" t="s">
        <v>1641</v>
      </c>
      <c r="T81" s="679" t="str">
        <f t="shared" si="19"/>
        <v>Lumajang, 28 NOPEMBER 1988</v>
      </c>
      <c r="U81" s="680">
        <v>32475</v>
      </c>
      <c r="V81" s="680">
        <v>40735</v>
      </c>
      <c r="W81" s="681">
        <f t="shared" ca="1" si="10"/>
        <v>41786</v>
      </c>
      <c r="X81" s="682">
        <f t="shared" ca="1" si="11"/>
        <v>9311</v>
      </c>
      <c r="Y81" s="682">
        <f t="shared" ca="1" si="12"/>
        <v>1051</v>
      </c>
      <c r="Z81" s="676">
        <f t="shared" ca="1" si="13"/>
        <v>25</v>
      </c>
      <c r="AA81" s="676">
        <f t="shared" ca="1" si="14"/>
        <v>6</v>
      </c>
      <c r="AB81" s="826">
        <f t="shared" ca="1" si="15"/>
        <v>25</v>
      </c>
      <c r="AC81" s="676">
        <f t="shared" ca="1" si="16"/>
        <v>25</v>
      </c>
      <c r="AD81" s="676"/>
      <c r="AE81" s="676"/>
      <c r="AF81" s="676"/>
      <c r="AG81" s="676"/>
      <c r="AH81" s="675" t="s">
        <v>335</v>
      </c>
      <c r="AI81" s="675" t="s">
        <v>335</v>
      </c>
      <c r="AJ81" s="675"/>
      <c r="AK81" s="678">
        <f t="shared" ca="1" si="17"/>
        <v>2</v>
      </c>
      <c r="AL81" s="675">
        <f t="shared" ca="1" si="18"/>
        <v>11</v>
      </c>
      <c r="AM81" s="675"/>
      <c r="AN81" s="675"/>
      <c r="AO81" s="675" t="s">
        <v>501</v>
      </c>
      <c r="AP81" s="675"/>
      <c r="AQ81" s="675" t="s">
        <v>335</v>
      </c>
      <c r="AR81" s="675"/>
      <c r="AS81" s="675" t="s">
        <v>335</v>
      </c>
      <c r="AT81" s="675"/>
      <c r="AU81" s="675" t="s">
        <v>335</v>
      </c>
      <c r="AV81" s="675" t="s">
        <v>335</v>
      </c>
      <c r="AW81" s="675" t="s">
        <v>335</v>
      </c>
      <c r="AX81" s="219" t="s">
        <v>129</v>
      </c>
      <c r="AY81" s="675" t="s">
        <v>335</v>
      </c>
      <c r="AZ81" s="675" t="s">
        <v>335</v>
      </c>
      <c r="BA81" s="678">
        <v>547</v>
      </c>
      <c r="BB81" s="678">
        <v>2011</v>
      </c>
      <c r="BC81" s="841">
        <v>547</v>
      </c>
      <c r="BD81" s="678">
        <v>2012</v>
      </c>
      <c r="BE81" s="217" t="s">
        <v>742</v>
      </c>
      <c r="BF81" s="678" t="s">
        <v>597</v>
      </c>
      <c r="BG81" s="678">
        <v>2011</v>
      </c>
      <c r="BH81" s="217" t="s">
        <v>616</v>
      </c>
      <c r="BI81" s="217" t="s">
        <v>830</v>
      </c>
      <c r="BJ81" s="675"/>
      <c r="BK81" s="675"/>
      <c r="BL81" s="675"/>
      <c r="BM81" s="675"/>
      <c r="BN81" s="675"/>
      <c r="BO81" s="675" t="s">
        <v>335</v>
      </c>
      <c r="BP81" s="675"/>
      <c r="BQ81" s="675"/>
      <c r="BR81" s="675"/>
      <c r="BS81" s="675"/>
      <c r="BT81" s="687" t="s">
        <v>335</v>
      </c>
      <c r="BU81" s="687" t="s">
        <v>335</v>
      </c>
      <c r="BV81" s="217" t="s">
        <v>1340</v>
      </c>
      <c r="BW81" s="678">
        <v>20</v>
      </c>
      <c r="BX81" s="217" t="s">
        <v>521</v>
      </c>
      <c r="BY81" s="217"/>
      <c r="BZ81" s="217"/>
      <c r="CA81" s="217"/>
      <c r="CB81" s="679" t="s">
        <v>1131</v>
      </c>
    </row>
    <row r="82" spans="1:80" s="695" customFormat="1" ht="30" customHeight="1">
      <c r="A82" s="678">
        <v>72</v>
      </c>
      <c r="B82" s="678">
        <v>37</v>
      </c>
      <c r="C82" s="710"/>
      <c r="D82" s="679" t="s">
        <v>335</v>
      </c>
      <c r="E82" s="679" t="s">
        <v>335</v>
      </c>
      <c r="F82" s="675" t="s">
        <v>335</v>
      </c>
      <c r="G82" s="217" t="s">
        <v>666</v>
      </c>
      <c r="H82" s="678"/>
      <c r="I82" s="678" t="s">
        <v>39</v>
      </c>
      <c r="J82" s="678" t="s">
        <v>604</v>
      </c>
      <c r="K82" s="678" t="s">
        <v>47</v>
      </c>
      <c r="L82" s="678">
        <v>1</v>
      </c>
      <c r="M82" s="678"/>
      <c r="N82" s="217" t="s">
        <v>103</v>
      </c>
      <c r="O82" s="681" t="s">
        <v>290</v>
      </c>
      <c r="P82" s="681" t="s">
        <v>419</v>
      </c>
      <c r="Q82" s="681" t="s">
        <v>274</v>
      </c>
      <c r="R82" s="678" t="s">
        <v>1648</v>
      </c>
      <c r="S82" s="681" t="s">
        <v>1735</v>
      </c>
      <c r="T82" s="679" t="str">
        <f t="shared" si="19"/>
        <v>Malang, 11 JUNI 1987</v>
      </c>
      <c r="U82" s="680">
        <v>31939</v>
      </c>
      <c r="V82" s="680">
        <v>41008</v>
      </c>
      <c r="W82" s="681">
        <f t="shared" ca="1" si="10"/>
        <v>41786</v>
      </c>
      <c r="X82" s="682">
        <f t="shared" ca="1" si="11"/>
        <v>9847</v>
      </c>
      <c r="Y82" s="682">
        <f t="shared" ca="1" si="12"/>
        <v>778</v>
      </c>
      <c r="Z82" s="676">
        <f t="shared" ca="1" si="13"/>
        <v>26</v>
      </c>
      <c r="AA82" s="676">
        <f t="shared" ca="1" si="14"/>
        <v>12</v>
      </c>
      <c r="AB82" s="826">
        <f t="shared" ca="1" si="15"/>
        <v>26</v>
      </c>
      <c r="AC82" s="676">
        <f t="shared" ca="1" si="16"/>
        <v>26</v>
      </c>
      <c r="AD82" s="676"/>
      <c r="AE82" s="676"/>
      <c r="AF82" s="676"/>
      <c r="AG82" s="676"/>
      <c r="AH82" s="675" t="s">
        <v>335</v>
      </c>
      <c r="AI82" s="675" t="s">
        <v>335</v>
      </c>
      <c r="AJ82" s="675"/>
      <c r="AK82" s="678">
        <f t="shared" ca="1" si="17"/>
        <v>2</v>
      </c>
      <c r="AL82" s="675">
        <f t="shared" ca="1" si="18"/>
        <v>2</v>
      </c>
      <c r="AM82" s="675"/>
      <c r="AN82" s="675"/>
      <c r="AO82" s="675" t="s">
        <v>714</v>
      </c>
      <c r="AP82" s="675"/>
      <c r="AQ82" s="675"/>
      <c r="AR82" s="675"/>
      <c r="AS82" s="675"/>
      <c r="AT82" s="675"/>
      <c r="AU82" s="675"/>
      <c r="AV82" s="675"/>
      <c r="AW82" s="675"/>
      <c r="AX82" s="219" t="s">
        <v>129</v>
      </c>
      <c r="AY82" s="675" t="s">
        <v>335</v>
      </c>
      <c r="AZ82" s="675" t="s">
        <v>335</v>
      </c>
      <c r="BA82" s="675" t="s">
        <v>335</v>
      </c>
      <c r="BB82" s="675" t="s">
        <v>335</v>
      </c>
      <c r="BC82" s="841">
        <v>546</v>
      </c>
      <c r="BD82" s="675" t="s">
        <v>700</v>
      </c>
      <c r="BE82" s="217" t="s">
        <v>742</v>
      </c>
      <c r="BF82" s="678" t="s">
        <v>597</v>
      </c>
      <c r="BG82" s="678">
        <v>2010</v>
      </c>
      <c r="BH82" s="217" t="s">
        <v>684</v>
      </c>
      <c r="BI82" s="217" t="s">
        <v>833</v>
      </c>
      <c r="BJ82" s="675"/>
      <c r="BK82" s="675"/>
      <c r="BL82" s="675"/>
      <c r="BM82" s="675"/>
      <c r="BN82" s="675"/>
      <c r="BO82" s="675"/>
      <c r="BP82" s="675"/>
      <c r="BQ82" s="675"/>
      <c r="BR82" s="675"/>
      <c r="BS82" s="675"/>
      <c r="BT82" s="687"/>
      <c r="BU82" s="687"/>
      <c r="BV82" s="217" t="s">
        <v>1365</v>
      </c>
      <c r="BW82" s="678">
        <v>36</v>
      </c>
      <c r="BX82" s="217" t="s">
        <v>663</v>
      </c>
      <c r="BY82" s="217"/>
      <c r="BZ82" s="217"/>
      <c r="CA82" s="217"/>
      <c r="CB82" s="718" t="s">
        <v>664</v>
      </c>
    </row>
    <row r="83" spans="1:80" s="695" customFormat="1" ht="30" customHeight="1">
      <c r="A83" s="678">
        <v>73</v>
      </c>
      <c r="B83" s="678">
        <v>38</v>
      </c>
      <c r="C83" s="686" t="s">
        <v>907</v>
      </c>
      <c r="D83" s="679" t="s">
        <v>335</v>
      </c>
      <c r="E83" s="732"/>
      <c r="F83" s="675" t="s">
        <v>335</v>
      </c>
      <c r="G83" s="217" t="s">
        <v>685</v>
      </c>
      <c r="H83" s="678" t="s">
        <v>38</v>
      </c>
      <c r="I83" s="678"/>
      <c r="J83" s="678" t="s">
        <v>604</v>
      </c>
      <c r="K83" s="678" t="s">
        <v>47</v>
      </c>
      <c r="L83" s="678">
        <v>1</v>
      </c>
      <c r="M83" s="678"/>
      <c r="N83" s="217" t="s">
        <v>100</v>
      </c>
      <c r="O83" s="681" t="s">
        <v>696</v>
      </c>
      <c r="P83" s="681" t="s">
        <v>419</v>
      </c>
      <c r="Q83" s="681" t="s">
        <v>270</v>
      </c>
      <c r="R83" s="678" t="s">
        <v>1648</v>
      </c>
      <c r="S83" s="681" t="s">
        <v>1735</v>
      </c>
      <c r="T83" s="679" t="str">
        <f t="shared" si="19"/>
        <v>Lumajang, 14 JUNI 1983</v>
      </c>
      <c r="U83" s="680">
        <v>30481</v>
      </c>
      <c r="V83" s="680">
        <v>41101</v>
      </c>
      <c r="W83" s="681">
        <f t="shared" ca="1" si="10"/>
        <v>41786</v>
      </c>
      <c r="X83" s="682">
        <f t="shared" ca="1" si="11"/>
        <v>11305</v>
      </c>
      <c r="Y83" s="682">
        <f t="shared" ca="1" si="12"/>
        <v>685</v>
      </c>
      <c r="Z83" s="676">
        <f t="shared" ca="1" si="13"/>
        <v>30</v>
      </c>
      <c r="AA83" s="676">
        <f t="shared" ca="1" si="14"/>
        <v>12</v>
      </c>
      <c r="AB83" s="826">
        <f t="shared" ca="1" si="15"/>
        <v>30</v>
      </c>
      <c r="AC83" s="676">
        <f t="shared" ca="1" si="16"/>
        <v>30</v>
      </c>
      <c r="AD83" s="676"/>
      <c r="AE83" s="676"/>
      <c r="AF83" s="676"/>
      <c r="AG83" s="676"/>
      <c r="AH83" s="675" t="s">
        <v>335</v>
      </c>
      <c r="AI83" s="675" t="s">
        <v>335</v>
      </c>
      <c r="AJ83" s="675"/>
      <c r="AK83" s="678">
        <f t="shared" ca="1" si="17"/>
        <v>1</v>
      </c>
      <c r="AL83" s="675">
        <f t="shared" ca="1" si="18"/>
        <v>11</v>
      </c>
      <c r="AM83" s="675"/>
      <c r="AN83" s="675"/>
      <c r="AO83" s="675" t="s">
        <v>715</v>
      </c>
      <c r="AP83" s="675"/>
      <c r="AQ83" s="675"/>
      <c r="AR83" s="675"/>
      <c r="AS83" s="675"/>
      <c r="AT83" s="675"/>
      <c r="AU83" s="675"/>
      <c r="AV83" s="675"/>
      <c r="AW83" s="675"/>
      <c r="AX83" s="219" t="s">
        <v>129</v>
      </c>
      <c r="AY83" s="675" t="s">
        <v>335</v>
      </c>
      <c r="AZ83" s="675" t="s">
        <v>335</v>
      </c>
      <c r="BA83" s="675" t="s">
        <v>335</v>
      </c>
      <c r="BB83" s="675" t="s">
        <v>335</v>
      </c>
      <c r="BC83" s="841">
        <v>547</v>
      </c>
      <c r="BD83" s="675" t="s">
        <v>700</v>
      </c>
      <c r="BE83" s="217" t="s">
        <v>836</v>
      </c>
      <c r="BF83" s="678" t="s">
        <v>597</v>
      </c>
      <c r="BG83" s="678">
        <v>2011</v>
      </c>
      <c r="BH83" s="217" t="s">
        <v>344</v>
      </c>
      <c r="BI83" s="217" t="s">
        <v>835</v>
      </c>
      <c r="BJ83" s="675"/>
      <c r="BK83" s="675"/>
      <c r="BL83" s="675"/>
      <c r="BM83" s="675"/>
      <c r="BN83" s="675"/>
      <c r="BO83" s="675"/>
      <c r="BP83" s="675"/>
      <c r="BQ83" s="675"/>
      <c r="BR83" s="675"/>
      <c r="BS83" s="675"/>
      <c r="BT83" s="687"/>
      <c r="BU83" s="687"/>
      <c r="BV83" s="217" t="s">
        <v>1366</v>
      </c>
      <c r="BW83" s="678" t="s">
        <v>1297</v>
      </c>
      <c r="BX83" s="217" t="s">
        <v>705</v>
      </c>
      <c r="BY83" s="217"/>
      <c r="BZ83" s="217" t="s">
        <v>1226</v>
      </c>
      <c r="CA83" s="687" t="s">
        <v>1225</v>
      </c>
      <c r="CB83" s="718"/>
    </row>
    <row r="84" spans="1:80" s="695" customFormat="1" ht="30" customHeight="1">
      <c r="A84" s="678">
        <v>74</v>
      </c>
      <c r="B84" s="678">
        <v>39</v>
      </c>
      <c r="C84" s="710"/>
      <c r="D84" s="679" t="s">
        <v>335</v>
      </c>
      <c r="E84" s="679" t="s">
        <v>335</v>
      </c>
      <c r="F84" s="675" t="s">
        <v>335</v>
      </c>
      <c r="G84" s="217" t="s">
        <v>687</v>
      </c>
      <c r="H84" s="678" t="s">
        <v>38</v>
      </c>
      <c r="I84" s="678"/>
      <c r="J84" s="678" t="s">
        <v>604</v>
      </c>
      <c r="K84" s="678" t="s">
        <v>47</v>
      </c>
      <c r="L84" s="678">
        <v>1</v>
      </c>
      <c r="M84" s="678"/>
      <c r="N84" s="217" t="s">
        <v>693</v>
      </c>
      <c r="O84" s="681" t="s">
        <v>290</v>
      </c>
      <c r="P84" s="681" t="s">
        <v>415</v>
      </c>
      <c r="Q84" s="681" t="s">
        <v>272</v>
      </c>
      <c r="R84" s="678" t="s">
        <v>1648</v>
      </c>
      <c r="S84" s="681" t="s">
        <v>1742</v>
      </c>
      <c r="T84" s="679" t="str">
        <f t="shared" si="19"/>
        <v>Sumenep, 11 JULI 1988</v>
      </c>
      <c r="U84" s="680">
        <v>32335</v>
      </c>
      <c r="V84" s="680">
        <v>41101</v>
      </c>
      <c r="W84" s="681">
        <f t="shared" ca="1" si="10"/>
        <v>41786</v>
      </c>
      <c r="X84" s="682">
        <f t="shared" ca="1" si="11"/>
        <v>9451</v>
      </c>
      <c r="Y84" s="682">
        <f t="shared" ca="1" si="12"/>
        <v>685</v>
      </c>
      <c r="Z84" s="676">
        <f t="shared" ca="1" si="13"/>
        <v>25</v>
      </c>
      <c r="AA84" s="676">
        <f t="shared" ca="1" si="14"/>
        <v>11</v>
      </c>
      <c r="AB84" s="826">
        <f t="shared" ca="1" si="15"/>
        <v>25</v>
      </c>
      <c r="AC84" s="676">
        <f t="shared" ca="1" si="16"/>
        <v>25</v>
      </c>
      <c r="AD84" s="676"/>
      <c r="AE84" s="676"/>
      <c r="AF84" s="676"/>
      <c r="AG84" s="676"/>
      <c r="AH84" s="675" t="s">
        <v>335</v>
      </c>
      <c r="AI84" s="675" t="s">
        <v>335</v>
      </c>
      <c r="AJ84" s="675"/>
      <c r="AK84" s="678">
        <f t="shared" ca="1" si="17"/>
        <v>1</v>
      </c>
      <c r="AL84" s="675">
        <f t="shared" ca="1" si="18"/>
        <v>11</v>
      </c>
      <c r="AM84" s="675"/>
      <c r="AN84" s="675"/>
      <c r="AO84" s="675" t="s">
        <v>715</v>
      </c>
      <c r="AP84" s="675"/>
      <c r="AQ84" s="675"/>
      <c r="AR84" s="675"/>
      <c r="AS84" s="675"/>
      <c r="AT84" s="675"/>
      <c r="AU84" s="675"/>
      <c r="AV84" s="675"/>
      <c r="AW84" s="675"/>
      <c r="AX84" s="219" t="s">
        <v>129</v>
      </c>
      <c r="AY84" s="675" t="s">
        <v>335</v>
      </c>
      <c r="AZ84" s="675" t="s">
        <v>335</v>
      </c>
      <c r="BA84" s="675" t="s">
        <v>335</v>
      </c>
      <c r="BB84" s="675" t="s">
        <v>335</v>
      </c>
      <c r="BC84" s="841">
        <v>547</v>
      </c>
      <c r="BD84" s="675" t="s">
        <v>700</v>
      </c>
      <c r="BE84" s="217" t="s">
        <v>742</v>
      </c>
      <c r="BF84" s="678" t="s">
        <v>597</v>
      </c>
      <c r="BG84" s="678">
        <v>2011</v>
      </c>
      <c r="BH84" s="217" t="s">
        <v>615</v>
      </c>
      <c r="BI84" s="217" t="s">
        <v>830</v>
      </c>
      <c r="BJ84" s="675"/>
      <c r="BK84" s="675"/>
      <c r="BL84" s="675"/>
      <c r="BM84" s="675"/>
      <c r="BN84" s="675"/>
      <c r="BO84" s="675"/>
      <c r="BP84" s="675"/>
      <c r="BQ84" s="675"/>
      <c r="BR84" s="675"/>
      <c r="BS84" s="675"/>
      <c r="BT84" s="687"/>
      <c r="BU84" s="687"/>
      <c r="BV84" s="217" t="s">
        <v>1367</v>
      </c>
      <c r="BW84" s="678" t="s">
        <v>1298</v>
      </c>
      <c r="BX84" s="217" t="s">
        <v>707</v>
      </c>
      <c r="BY84" s="217"/>
      <c r="BZ84" s="217"/>
      <c r="CA84" s="217"/>
      <c r="CB84" s="718"/>
    </row>
    <row r="85" spans="1:80" s="695" customFormat="1" ht="30" customHeight="1">
      <c r="A85" s="678">
        <v>75</v>
      </c>
      <c r="B85" s="678">
        <v>40</v>
      </c>
      <c r="C85" s="710"/>
      <c r="D85" s="679" t="s">
        <v>335</v>
      </c>
      <c r="E85" s="679" t="s">
        <v>335</v>
      </c>
      <c r="F85" s="675" t="s">
        <v>335</v>
      </c>
      <c r="G85" s="217" t="s">
        <v>689</v>
      </c>
      <c r="H85" s="678" t="s">
        <v>38</v>
      </c>
      <c r="I85" s="678"/>
      <c r="J85" s="678" t="s">
        <v>604</v>
      </c>
      <c r="K85" s="678" t="s">
        <v>47</v>
      </c>
      <c r="L85" s="678">
        <v>1</v>
      </c>
      <c r="M85" s="678"/>
      <c r="N85" s="217" t="s">
        <v>100</v>
      </c>
      <c r="O85" s="681" t="s">
        <v>697</v>
      </c>
      <c r="P85" s="681" t="s">
        <v>422</v>
      </c>
      <c r="Q85" s="681" t="s">
        <v>274</v>
      </c>
      <c r="R85" s="678" t="s">
        <v>1648</v>
      </c>
      <c r="S85" s="681" t="s">
        <v>1743</v>
      </c>
      <c r="T85" s="679" t="str">
        <f t="shared" si="19"/>
        <v>Lumajang, 24 SEPTEMBER 1987</v>
      </c>
      <c r="U85" s="680">
        <v>32044</v>
      </c>
      <c r="V85" s="680">
        <v>41101</v>
      </c>
      <c r="W85" s="681">
        <f t="shared" ca="1" si="10"/>
        <v>41786</v>
      </c>
      <c r="X85" s="682">
        <f t="shared" ca="1" si="11"/>
        <v>9742</v>
      </c>
      <c r="Y85" s="682">
        <f t="shared" ca="1" si="12"/>
        <v>685</v>
      </c>
      <c r="Z85" s="676">
        <f t="shared" ca="1" si="13"/>
        <v>26</v>
      </c>
      <c r="AA85" s="676">
        <f t="shared" ca="1" si="14"/>
        <v>8</v>
      </c>
      <c r="AB85" s="826">
        <f t="shared" ca="1" si="15"/>
        <v>26</v>
      </c>
      <c r="AC85" s="676">
        <f t="shared" ca="1" si="16"/>
        <v>26</v>
      </c>
      <c r="AD85" s="676"/>
      <c r="AE85" s="676"/>
      <c r="AF85" s="676"/>
      <c r="AG85" s="676"/>
      <c r="AH85" s="675" t="s">
        <v>335</v>
      </c>
      <c r="AI85" s="675" t="s">
        <v>335</v>
      </c>
      <c r="AJ85" s="675"/>
      <c r="AK85" s="678">
        <f t="shared" ca="1" si="17"/>
        <v>1</v>
      </c>
      <c r="AL85" s="675">
        <f t="shared" ca="1" si="18"/>
        <v>11</v>
      </c>
      <c r="AM85" s="675"/>
      <c r="AN85" s="675"/>
      <c r="AO85" s="675" t="s">
        <v>715</v>
      </c>
      <c r="AP85" s="675"/>
      <c r="AQ85" s="675"/>
      <c r="AR85" s="675"/>
      <c r="AS85" s="675"/>
      <c r="AT85" s="675"/>
      <c r="AU85" s="675"/>
      <c r="AV85" s="675"/>
      <c r="AW85" s="675"/>
      <c r="AX85" s="219" t="s">
        <v>129</v>
      </c>
      <c r="AY85" s="675" t="s">
        <v>335</v>
      </c>
      <c r="AZ85" s="675" t="s">
        <v>335</v>
      </c>
      <c r="BA85" s="675" t="s">
        <v>335</v>
      </c>
      <c r="BB85" s="675" t="s">
        <v>335</v>
      </c>
      <c r="BC85" s="841">
        <v>547</v>
      </c>
      <c r="BD85" s="675" t="s">
        <v>700</v>
      </c>
      <c r="BE85" s="217" t="s">
        <v>742</v>
      </c>
      <c r="BF85" s="678" t="s">
        <v>597</v>
      </c>
      <c r="BG85" s="678">
        <v>2011</v>
      </c>
      <c r="BH85" s="217" t="s">
        <v>613</v>
      </c>
      <c r="BI85" s="217" t="s">
        <v>838</v>
      </c>
      <c r="BJ85" s="675"/>
      <c r="BK85" s="675"/>
      <c r="BL85" s="675"/>
      <c r="BM85" s="675"/>
      <c r="BN85" s="675"/>
      <c r="BO85" s="675"/>
      <c r="BP85" s="675"/>
      <c r="BQ85" s="675"/>
      <c r="BR85" s="675"/>
      <c r="BS85" s="675"/>
      <c r="BT85" s="687"/>
      <c r="BU85" s="687"/>
      <c r="BV85" s="217" t="s">
        <v>1369</v>
      </c>
      <c r="BW85" s="678">
        <v>32</v>
      </c>
      <c r="BX85" s="217" t="s">
        <v>709</v>
      </c>
      <c r="BY85" s="217"/>
      <c r="BZ85" s="217"/>
      <c r="CA85" s="217"/>
      <c r="CB85" s="718"/>
    </row>
    <row r="86" spans="1:80" s="695" customFormat="1" ht="30" customHeight="1">
      <c r="A86" s="678">
        <v>76</v>
      </c>
      <c r="B86" s="678">
        <v>41</v>
      </c>
      <c r="C86" s="710"/>
      <c r="D86" s="679" t="s">
        <v>335</v>
      </c>
      <c r="E86" s="679" t="s">
        <v>335</v>
      </c>
      <c r="F86" s="675" t="s">
        <v>335</v>
      </c>
      <c r="G86" s="217" t="s">
        <v>690</v>
      </c>
      <c r="H86" s="678" t="s">
        <v>38</v>
      </c>
      <c r="I86" s="678"/>
      <c r="J86" s="678" t="s">
        <v>604</v>
      </c>
      <c r="K86" s="678" t="s">
        <v>47</v>
      </c>
      <c r="L86" s="678">
        <v>1</v>
      </c>
      <c r="M86" s="678"/>
      <c r="N86" s="217" t="s">
        <v>100</v>
      </c>
      <c r="O86" s="681" t="s">
        <v>698</v>
      </c>
      <c r="P86" s="681" t="s">
        <v>418</v>
      </c>
      <c r="Q86" s="681" t="s">
        <v>272</v>
      </c>
      <c r="R86" s="678" t="s">
        <v>1648</v>
      </c>
      <c r="S86" s="681" t="s">
        <v>1739</v>
      </c>
      <c r="T86" s="679" t="str">
        <f t="shared" si="19"/>
        <v>Lumajang, 21 MEI 1988</v>
      </c>
      <c r="U86" s="680">
        <v>32284</v>
      </c>
      <c r="V86" s="680">
        <v>41101</v>
      </c>
      <c r="W86" s="681">
        <f t="shared" ca="1" si="10"/>
        <v>41786</v>
      </c>
      <c r="X86" s="682">
        <f t="shared" ca="1" si="11"/>
        <v>9502</v>
      </c>
      <c r="Y86" s="682">
        <f t="shared" ca="1" si="12"/>
        <v>685</v>
      </c>
      <c r="Z86" s="676">
        <f t="shared" ca="1" si="13"/>
        <v>26</v>
      </c>
      <c r="AA86" s="676">
        <f t="shared" ca="1" si="14"/>
        <v>0</v>
      </c>
      <c r="AB86" s="826">
        <f t="shared" ca="1" si="15"/>
        <v>26</v>
      </c>
      <c r="AC86" s="676">
        <f t="shared" ca="1" si="16"/>
        <v>26</v>
      </c>
      <c r="AD86" s="676"/>
      <c r="AE86" s="676"/>
      <c r="AF86" s="676"/>
      <c r="AG86" s="676"/>
      <c r="AH86" s="675" t="s">
        <v>335</v>
      </c>
      <c r="AI86" s="675" t="s">
        <v>335</v>
      </c>
      <c r="AJ86" s="675"/>
      <c r="AK86" s="678">
        <f t="shared" ca="1" si="17"/>
        <v>1</v>
      </c>
      <c r="AL86" s="675">
        <f t="shared" ca="1" si="18"/>
        <v>11</v>
      </c>
      <c r="AM86" s="675"/>
      <c r="AN86" s="675"/>
      <c r="AO86" s="675" t="s">
        <v>715</v>
      </c>
      <c r="AP86" s="675"/>
      <c r="AQ86" s="675"/>
      <c r="AR86" s="675"/>
      <c r="AS86" s="675"/>
      <c r="AT86" s="675"/>
      <c r="AU86" s="675"/>
      <c r="AV86" s="675"/>
      <c r="AW86" s="675"/>
      <c r="AX86" s="219" t="s">
        <v>129</v>
      </c>
      <c r="AY86" s="675" t="s">
        <v>335</v>
      </c>
      <c r="AZ86" s="675" t="s">
        <v>335</v>
      </c>
      <c r="BA86" s="675" t="s">
        <v>335</v>
      </c>
      <c r="BB86" s="675" t="s">
        <v>335</v>
      </c>
      <c r="BC86" s="841">
        <v>547</v>
      </c>
      <c r="BD86" s="675" t="s">
        <v>700</v>
      </c>
      <c r="BE86" s="217" t="s">
        <v>840</v>
      </c>
      <c r="BF86" s="678" t="s">
        <v>597</v>
      </c>
      <c r="BG86" s="678">
        <v>2011</v>
      </c>
      <c r="BH86" s="217" t="s">
        <v>702</v>
      </c>
      <c r="BI86" s="217" t="s">
        <v>839</v>
      </c>
      <c r="BJ86" s="675"/>
      <c r="BK86" s="675"/>
      <c r="BL86" s="675"/>
      <c r="BM86" s="675"/>
      <c r="BN86" s="675"/>
      <c r="BO86" s="675"/>
      <c r="BP86" s="675"/>
      <c r="BQ86" s="675"/>
      <c r="BR86" s="675"/>
      <c r="BS86" s="675"/>
      <c r="BT86" s="687"/>
      <c r="BU86" s="687"/>
      <c r="BV86" s="217" t="s">
        <v>1370</v>
      </c>
      <c r="BW86" s="678">
        <v>29</v>
      </c>
      <c r="BX86" s="217" t="s">
        <v>710</v>
      </c>
      <c r="BY86" s="217"/>
      <c r="BZ86" s="217"/>
      <c r="CA86" s="217"/>
      <c r="CB86" s="718"/>
    </row>
    <row r="87" spans="1:80" s="695" customFormat="1" ht="30" customHeight="1">
      <c r="A87" s="678">
        <v>77</v>
      </c>
      <c r="B87" s="678">
        <v>43</v>
      </c>
      <c r="C87" s="710"/>
      <c r="D87" s="679" t="s">
        <v>335</v>
      </c>
      <c r="E87" s="679" t="s">
        <v>335</v>
      </c>
      <c r="F87" s="675" t="s">
        <v>335</v>
      </c>
      <c r="G87" s="217" t="s">
        <v>915</v>
      </c>
      <c r="H87" s="678"/>
      <c r="I87" s="678" t="s">
        <v>39</v>
      </c>
      <c r="J87" s="678" t="s">
        <v>604</v>
      </c>
      <c r="K87" s="678" t="s">
        <v>47</v>
      </c>
      <c r="L87" s="678">
        <v>1</v>
      </c>
      <c r="M87" s="678"/>
      <c r="N87" s="217" t="s">
        <v>100</v>
      </c>
      <c r="O87" s="681" t="s">
        <v>994</v>
      </c>
      <c r="P87" s="681" t="s">
        <v>418</v>
      </c>
      <c r="Q87" s="681" t="s">
        <v>267</v>
      </c>
      <c r="R87" s="678" t="s">
        <v>1648</v>
      </c>
      <c r="S87" s="681" t="s">
        <v>1739</v>
      </c>
      <c r="T87" s="679" t="str">
        <f t="shared" si="19"/>
        <v>Lumajang, 30 MEI 1980</v>
      </c>
      <c r="U87" s="680">
        <v>29371</v>
      </c>
      <c r="V87" s="680">
        <v>41165</v>
      </c>
      <c r="W87" s="681">
        <f t="shared" ca="1" si="10"/>
        <v>41786</v>
      </c>
      <c r="X87" s="682">
        <f t="shared" ca="1" si="11"/>
        <v>12415</v>
      </c>
      <c r="Y87" s="682">
        <f t="shared" ca="1" si="12"/>
        <v>621</v>
      </c>
      <c r="Z87" s="676">
        <f t="shared" ca="1" si="13"/>
        <v>34</v>
      </c>
      <c r="AA87" s="676">
        <f t="shared" ca="1" si="14"/>
        <v>0</v>
      </c>
      <c r="AB87" s="826">
        <f t="shared" ca="1" si="15"/>
        <v>33</v>
      </c>
      <c r="AC87" s="676">
        <f t="shared" ca="1" si="16"/>
        <v>34</v>
      </c>
      <c r="AD87" s="683">
        <f>SUM(AD47:AD86)</f>
        <v>0</v>
      </c>
      <c r="AE87" s="683"/>
      <c r="AF87" s="683"/>
      <c r="AG87" s="683"/>
      <c r="AH87" s="675" t="s">
        <v>335</v>
      </c>
      <c r="AI87" s="675" t="s">
        <v>335</v>
      </c>
      <c r="AJ87" s="675"/>
      <c r="AK87" s="678">
        <f t="shared" ca="1" si="17"/>
        <v>1</v>
      </c>
      <c r="AL87" s="675">
        <f t="shared" ca="1" si="18"/>
        <v>9</v>
      </c>
      <c r="AM87" s="675"/>
      <c r="AN87" s="675"/>
      <c r="AO87" s="675" t="s">
        <v>916</v>
      </c>
      <c r="AP87" s="675"/>
      <c r="AQ87" s="675"/>
      <c r="AR87" s="675"/>
      <c r="AS87" s="675"/>
      <c r="AT87" s="675"/>
      <c r="AU87" s="675"/>
      <c r="AV87" s="675"/>
      <c r="AW87" s="675"/>
      <c r="AX87" s="219" t="s">
        <v>129</v>
      </c>
      <c r="AY87" s="675" t="s">
        <v>335</v>
      </c>
      <c r="AZ87" s="675" t="s">
        <v>335</v>
      </c>
      <c r="BA87" s="675" t="s">
        <v>335</v>
      </c>
      <c r="BB87" s="675" t="s">
        <v>335</v>
      </c>
      <c r="BC87" s="841">
        <v>547</v>
      </c>
      <c r="BD87" s="675" t="s">
        <v>700</v>
      </c>
      <c r="BE87" s="217" t="s">
        <v>983</v>
      </c>
      <c r="BF87" s="678" t="s">
        <v>597</v>
      </c>
      <c r="BG87" s="678">
        <v>2012</v>
      </c>
      <c r="BH87" s="219" t="s">
        <v>723</v>
      </c>
      <c r="BI87" s="219" t="s">
        <v>984</v>
      </c>
      <c r="BJ87" s="675"/>
      <c r="BK87" s="675"/>
      <c r="BL87" s="675"/>
      <c r="BM87" s="675"/>
      <c r="BN87" s="675"/>
      <c r="BO87" s="675"/>
      <c r="BP87" s="675"/>
      <c r="BQ87" s="675"/>
      <c r="BR87" s="675"/>
      <c r="BS87" s="675"/>
      <c r="BT87" s="687" t="s">
        <v>335</v>
      </c>
      <c r="BU87" s="687" t="s">
        <v>335</v>
      </c>
      <c r="BV87" s="217" t="s">
        <v>1372</v>
      </c>
      <c r="BW87" s="678" t="s">
        <v>1299</v>
      </c>
      <c r="BX87" s="217" t="s">
        <v>909</v>
      </c>
      <c r="BY87" s="217"/>
      <c r="BZ87" s="217"/>
      <c r="CA87" s="217"/>
      <c r="CB87" s="718"/>
    </row>
    <row r="88" spans="1:80" s="695" customFormat="1" ht="30" customHeight="1">
      <c r="A88" s="678">
        <v>78</v>
      </c>
      <c r="B88" s="678">
        <v>44</v>
      </c>
      <c r="C88" s="710"/>
      <c r="D88" s="679" t="s">
        <v>335</v>
      </c>
      <c r="E88" s="679" t="s">
        <v>335</v>
      </c>
      <c r="F88" s="675" t="s">
        <v>335</v>
      </c>
      <c r="G88" s="217" t="s">
        <v>1119</v>
      </c>
      <c r="H88" s="678" t="s">
        <v>38</v>
      </c>
      <c r="I88" s="678"/>
      <c r="J88" s="678" t="s">
        <v>604</v>
      </c>
      <c r="K88" s="678" t="s">
        <v>47</v>
      </c>
      <c r="L88" s="678">
        <v>1</v>
      </c>
      <c r="M88" s="678"/>
      <c r="N88" s="217" t="s">
        <v>100</v>
      </c>
      <c r="O88" s="681" t="s">
        <v>416</v>
      </c>
      <c r="P88" s="681" t="s">
        <v>419</v>
      </c>
      <c r="Q88" s="681" t="s">
        <v>273</v>
      </c>
      <c r="R88" s="678" t="s">
        <v>1648</v>
      </c>
      <c r="S88" s="681" t="s">
        <v>1735</v>
      </c>
      <c r="T88" s="679" t="str">
        <f t="shared" si="19"/>
        <v>Lumajang, 04 JUNI 1985</v>
      </c>
      <c r="U88" s="680">
        <v>31202</v>
      </c>
      <c r="V88" s="680">
        <v>41288</v>
      </c>
      <c r="W88" s="681">
        <f t="shared" ca="1" si="10"/>
        <v>41786</v>
      </c>
      <c r="X88" s="682">
        <f t="shared" ca="1" si="11"/>
        <v>10584</v>
      </c>
      <c r="Y88" s="682">
        <f t="shared" ca="1" si="12"/>
        <v>498</v>
      </c>
      <c r="Z88" s="676">
        <f t="shared" ca="1" si="13"/>
        <v>28</v>
      </c>
      <c r="AA88" s="676">
        <f t="shared" ca="1" si="14"/>
        <v>12</v>
      </c>
      <c r="AB88" s="826">
        <f t="shared" ca="1" si="15"/>
        <v>28</v>
      </c>
      <c r="AC88" s="676">
        <f t="shared" ca="1" si="16"/>
        <v>28</v>
      </c>
      <c r="AD88" s="683"/>
      <c r="AE88" s="683"/>
      <c r="AF88" s="683"/>
      <c r="AG88" s="683"/>
      <c r="AH88" s="675" t="s">
        <v>335</v>
      </c>
      <c r="AI88" s="675" t="s">
        <v>335</v>
      </c>
      <c r="AJ88" s="675"/>
      <c r="AK88" s="678">
        <f t="shared" ca="1" si="17"/>
        <v>1</v>
      </c>
      <c r="AL88" s="675">
        <f t="shared" ca="1" si="18"/>
        <v>4</v>
      </c>
      <c r="AM88" s="675"/>
      <c r="AN88" s="675"/>
      <c r="AO88" s="675" t="s">
        <v>1125</v>
      </c>
      <c r="AP88" s="675"/>
      <c r="AQ88" s="675"/>
      <c r="AR88" s="675"/>
      <c r="AS88" s="675"/>
      <c r="AT88" s="675"/>
      <c r="AU88" s="675"/>
      <c r="AV88" s="675"/>
      <c r="AW88" s="675"/>
      <c r="AX88" s="219" t="s">
        <v>129</v>
      </c>
      <c r="AY88" s="675"/>
      <c r="AZ88" s="675"/>
      <c r="BA88" s="675"/>
      <c r="BB88" s="675"/>
      <c r="BC88" s="675" t="s">
        <v>335</v>
      </c>
      <c r="BD88" s="675" t="s">
        <v>335</v>
      </c>
      <c r="BE88" s="217" t="s">
        <v>811</v>
      </c>
      <c r="BF88" s="678" t="s">
        <v>597</v>
      </c>
      <c r="BG88" s="678">
        <v>2012</v>
      </c>
      <c r="BH88" s="219" t="s">
        <v>729</v>
      </c>
      <c r="BI88" s="219" t="s">
        <v>1120</v>
      </c>
      <c r="BJ88" s="675"/>
      <c r="BK88" s="675"/>
      <c r="BL88" s="675"/>
      <c r="BM88" s="675"/>
      <c r="BN88" s="675"/>
      <c r="BO88" s="675"/>
      <c r="BP88" s="675"/>
      <c r="BQ88" s="675"/>
      <c r="BR88" s="675"/>
      <c r="BS88" s="675"/>
      <c r="BT88" s="687"/>
      <c r="BU88" s="687"/>
      <c r="BV88" s="217" t="s">
        <v>1358</v>
      </c>
      <c r="BW88" s="675">
        <v>19</v>
      </c>
      <c r="BX88" s="217" t="s">
        <v>1121</v>
      </c>
      <c r="BY88" s="217"/>
      <c r="BZ88" s="217"/>
      <c r="CA88" s="217"/>
      <c r="CB88" s="718" t="s">
        <v>1122</v>
      </c>
    </row>
    <row r="89" spans="1:80" s="695" customFormat="1" ht="30" customHeight="1">
      <c r="A89" s="678">
        <v>79</v>
      </c>
      <c r="B89" s="678">
        <v>45</v>
      </c>
      <c r="C89" s="710"/>
      <c r="D89" s="679" t="s">
        <v>335</v>
      </c>
      <c r="E89" s="679" t="s">
        <v>335</v>
      </c>
      <c r="F89" s="675" t="s">
        <v>335</v>
      </c>
      <c r="G89" s="217" t="s">
        <v>1123</v>
      </c>
      <c r="H89" s="678" t="s">
        <v>38</v>
      </c>
      <c r="I89" s="678"/>
      <c r="J89" s="678" t="s">
        <v>604</v>
      </c>
      <c r="K89" s="678" t="s">
        <v>47</v>
      </c>
      <c r="L89" s="678">
        <v>1</v>
      </c>
      <c r="M89" s="678"/>
      <c r="N89" s="217" t="s">
        <v>100</v>
      </c>
      <c r="O89" s="681" t="s">
        <v>280</v>
      </c>
      <c r="P89" s="681" t="s">
        <v>425</v>
      </c>
      <c r="Q89" s="681" t="s">
        <v>328</v>
      </c>
      <c r="R89" s="678" t="s">
        <v>1648</v>
      </c>
      <c r="S89" s="681" t="s">
        <v>1741</v>
      </c>
      <c r="T89" s="679" t="str">
        <f t="shared" si="19"/>
        <v>Lumajang, 15 DESEMBER 1990</v>
      </c>
      <c r="U89" s="724">
        <v>33222</v>
      </c>
      <c r="V89" s="680">
        <v>41288</v>
      </c>
      <c r="W89" s="681">
        <f t="shared" ca="1" si="10"/>
        <v>41786</v>
      </c>
      <c r="X89" s="682">
        <f t="shared" ca="1" si="11"/>
        <v>8564</v>
      </c>
      <c r="Y89" s="682">
        <f t="shared" ca="1" si="12"/>
        <v>498</v>
      </c>
      <c r="Z89" s="676">
        <f t="shared" ca="1" si="13"/>
        <v>23</v>
      </c>
      <c r="AA89" s="676">
        <f t="shared" ca="1" si="14"/>
        <v>6</v>
      </c>
      <c r="AB89" s="826">
        <f t="shared" ca="1" si="15"/>
        <v>23</v>
      </c>
      <c r="AC89" s="676">
        <f t="shared" ca="1" si="16"/>
        <v>23</v>
      </c>
      <c r="AD89" s="683"/>
      <c r="AE89" s="683"/>
      <c r="AF89" s="683"/>
      <c r="AG89" s="683"/>
      <c r="AH89" s="675" t="s">
        <v>335</v>
      </c>
      <c r="AI89" s="675" t="s">
        <v>335</v>
      </c>
      <c r="AJ89" s="675"/>
      <c r="AK89" s="678">
        <f t="shared" ca="1" si="17"/>
        <v>1</v>
      </c>
      <c r="AL89" s="675">
        <f t="shared" ca="1" si="18"/>
        <v>4</v>
      </c>
      <c r="AM89" s="675"/>
      <c r="AN89" s="675"/>
      <c r="AO89" s="675" t="s">
        <v>1125</v>
      </c>
      <c r="AP89" s="675"/>
      <c r="AQ89" s="675"/>
      <c r="AR89" s="675"/>
      <c r="AS89" s="675"/>
      <c r="AT89" s="675"/>
      <c r="AU89" s="675"/>
      <c r="AV89" s="675"/>
      <c r="AW89" s="675"/>
      <c r="AX89" s="219" t="s">
        <v>129</v>
      </c>
      <c r="AY89" s="675"/>
      <c r="AZ89" s="675"/>
      <c r="BA89" s="675"/>
      <c r="BB89" s="675"/>
      <c r="BC89" s="675" t="s">
        <v>335</v>
      </c>
      <c r="BD89" s="675" t="s">
        <v>335</v>
      </c>
      <c r="BE89" s="217" t="s">
        <v>811</v>
      </c>
      <c r="BF89" s="678" t="s">
        <v>597</v>
      </c>
      <c r="BG89" s="678">
        <v>2012</v>
      </c>
      <c r="BH89" s="219" t="s">
        <v>729</v>
      </c>
      <c r="BI89" s="219" t="s">
        <v>1120</v>
      </c>
      <c r="BJ89" s="675"/>
      <c r="BK89" s="675"/>
      <c r="BL89" s="675"/>
      <c r="BM89" s="675"/>
      <c r="BN89" s="675"/>
      <c r="BO89" s="675"/>
      <c r="BP89" s="675"/>
      <c r="BQ89" s="675"/>
      <c r="BR89" s="675"/>
      <c r="BS89" s="675"/>
      <c r="BT89" s="687"/>
      <c r="BU89" s="687"/>
      <c r="BV89" s="217" t="s">
        <v>1358</v>
      </c>
      <c r="BW89" s="675">
        <v>20</v>
      </c>
      <c r="BX89" s="217" t="s">
        <v>1124</v>
      </c>
      <c r="BY89" s="217"/>
      <c r="BZ89" s="217"/>
      <c r="CA89" s="217"/>
      <c r="CB89" s="718"/>
    </row>
    <row r="90" spans="1:80" s="695" customFormat="1" ht="30" customHeight="1">
      <c r="A90" s="678">
        <v>80</v>
      </c>
      <c r="B90" s="678">
        <v>46</v>
      </c>
      <c r="C90" s="710"/>
      <c r="D90" s="679" t="s">
        <v>335</v>
      </c>
      <c r="E90" s="679" t="s">
        <v>335</v>
      </c>
      <c r="F90" s="675" t="s">
        <v>335</v>
      </c>
      <c r="G90" s="217" t="s">
        <v>1134</v>
      </c>
      <c r="H90" s="678" t="s">
        <v>38</v>
      </c>
      <c r="I90" s="678"/>
      <c r="J90" s="678" t="s">
        <v>604</v>
      </c>
      <c r="K90" s="678" t="s">
        <v>47</v>
      </c>
      <c r="L90" s="678">
        <v>1</v>
      </c>
      <c r="M90" s="678"/>
      <c r="N90" s="217" t="s">
        <v>100</v>
      </c>
      <c r="O90" s="681" t="s">
        <v>321</v>
      </c>
      <c r="P90" s="681" t="s">
        <v>426</v>
      </c>
      <c r="Q90" s="681" t="s">
        <v>272</v>
      </c>
      <c r="R90" s="678" t="s">
        <v>1648</v>
      </c>
      <c r="S90" s="681" t="s">
        <v>1736</v>
      </c>
      <c r="T90" s="679" t="str">
        <f t="shared" si="19"/>
        <v>Lumajang, 31 OKTOBER 1988</v>
      </c>
      <c r="U90" s="724">
        <v>32447</v>
      </c>
      <c r="V90" s="680">
        <v>41334</v>
      </c>
      <c r="W90" s="681">
        <f t="shared" ca="1" si="10"/>
        <v>41786</v>
      </c>
      <c r="X90" s="682">
        <f t="shared" ca="1" si="11"/>
        <v>9339</v>
      </c>
      <c r="Y90" s="682">
        <f t="shared" ca="1" si="12"/>
        <v>452</v>
      </c>
      <c r="Z90" s="676">
        <f t="shared" ca="1" si="13"/>
        <v>25</v>
      </c>
      <c r="AA90" s="676">
        <f t="shared" ca="1" si="14"/>
        <v>7</v>
      </c>
      <c r="AB90" s="826">
        <f t="shared" ca="1" si="15"/>
        <v>25</v>
      </c>
      <c r="AC90" s="676">
        <f t="shared" ca="1" si="16"/>
        <v>25</v>
      </c>
      <c r="AD90" s="683"/>
      <c r="AE90" s="683"/>
      <c r="AF90" s="683"/>
      <c r="AG90" s="683"/>
      <c r="AH90" s="675" t="s">
        <v>335</v>
      </c>
      <c r="AI90" s="675" t="s">
        <v>335</v>
      </c>
      <c r="AJ90" s="675"/>
      <c r="AK90" s="678">
        <f t="shared" ca="1" si="17"/>
        <v>1</v>
      </c>
      <c r="AL90" s="675">
        <f t="shared" ca="1" si="18"/>
        <v>3</v>
      </c>
      <c r="AM90" s="675"/>
      <c r="AN90" s="675"/>
      <c r="AO90" s="675" t="s">
        <v>1135</v>
      </c>
      <c r="AP90" s="675"/>
      <c r="AQ90" s="675"/>
      <c r="AR90" s="675"/>
      <c r="AS90" s="675"/>
      <c r="AT90" s="675"/>
      <c r="AU90" s="675"/>
      <c r="AV90" s="675"/>
      <c r="AW90" s="675"/>
      <c r="AX90" s="219" t="s">
        <v>129</v>
      </c>
      <c r="AY90" s="675"/>
      <c r="AZ90" s="675"/>
      <c r="BA90" s="675"/>
      <c r="BB90" s="675"/>
      <c r="BC90" s="675" t="s">
        <v>335</v>
      </c>
      <c r="BD90" s="675" t="s">
        <v>335</v>
      </c>
      <c r="BE90" s="217" t="s">
        <v>600</v>
      </c>
      <c r="BF90" s="678" t="s">
        <v>600</v>
      </c>
      <c r="BG90" s="678">
        <v>2008</v>
      </c>
      <c r="BH90" s="219"/>
      <c r="BI90" s="219"/>
      <c r="BJ90" s="675"/>
      <c r="BK90" s="675"/>
      <c r="BL90" s="675"/>
      <c r="BM90" s="675"/>
      <c r="BN90" s="675"/>
      <c r="BO90" s="675"/>
      <c r="BP90" s="675"/>
      <c r="BQ90" s="675"/>
      <c r="BR90" s="675"/>
      <c r="BS90" s="675"/>
      <c r="BT90" s="687"/>
      <c r="BU90" s="687"/>
      <c r="BV90" s="217" t="s">
        <v>1369</v>
      </c>
      <c r="BW90" s="678">
        <v>24</v>
      </c>
      <c r="BX90" s="217" t="s">
        <v>1145</v>
      </c>
      <c r="BY90" s="217"/>
      <c r="BZ90" s="217"/>
      <c r="CA90" s="217"/>
      <c r="CB90" s="718" t="s">
        <v>1146</v>
      </c>
    </row>
    <row r="91" spans="1:80" s="695" customFormat="1" ht="30" customHeight="1">
      <c r="A91" s="678">
        <v>81</v>
      </c>
      <c r="B91" s="678">
        <v>47</v>
      </c>
      <c r="C91" s="710"/>
      <c r="D91" s="679" t="s">
        <v>335</v>
      </c>
      <c r="E91" s="679" t="s">
        <v>335</v>
      </c>
      <c r="F91" s="675" t="s">
        <v>335</v>
      </c>
      <c r="G91" s="706" t="s">
        <v>1251</v>
      </c>
      <c r="H91" s="678" t="s">
        <v>38</v>
      </c>
      <c r="I91" s="678"/>
      <c r="J91" s="678" t="s">
        <v>604</v>
      </c>
      <c r="K91" s="678" t="s">
        <v>47</v>
      </c>
      <c r="L91" s="678">
        <v>1</v>
      </c>
      <c r="M91" s="678"/>
      <c r="N91" s="217" t="s">
        <v>100</v>
      </c>
      <c r="O91" s="681" t="s">
        <v>423</v>
      </c>
      <c r="P91" s="681" t="s">
        <v>420</v>
      </c>
      <c r="Q91" s="681" t="s">
        <v>695</v>
      </c>
      <c r="R91" s="678" t="s">
        <v>1648</v>
      </c>
      <c r="S91" s="681" t="s">
        <v>1737</v>
      </c>
      <c r="T91" s="679" t="str">
        <f t="shared" si="19"/>
        <v>Lumajang, 01 FEBRUARI 1991</v>
      </c>
      <c r="U91" s="724">
        <v>33270</v>
      </c>
      <c r="V91" s="680">
        <v>41466</v>
      </c>
      <c r="W91" s="681">
        <f t="shared" ca="1" si="10"/>
        <v>41786</v>
      </c>
      <c r="X91" s="682">
        <f ca="1">W91-U91</f>
        <v>8516</v>
      </c>
      <c r="Y91" s="682">
        <f ca="1">W91-V91</f>
        <v>320</v>
      </c>
      <c r="Z91" s="676">
        <f ca="1">INT(X91/365)</f>
        <v>23</v>
      </c>
      <c r="AA91" s="676">
        <f ca="1">ROUND(((X91-(Z91*365))/30),0)</f>
        <v>4</v>
      </c>
      <c r="AB91" s="826">
        <f ca="1">DATEDIF(U91,W91,"Y")</f>
        <v>23</v>
      </c>
      <c r="AC91" s="676">
        <f ca="1">Z91</f>
        <v>23</v>
      </c>
      <c r="AD91" s="683"/>
      <c r="AE91" s="683"/>
      <c r="AF91" s="683"/>
      <c r="AG91" s="683"/>
      <c r="AH91" s="675" t="s">
        <v>335</v>
      </c>
      <c r="AI91" s="675" t="s">
        <v>335</v>
      </c>
      <c r="AJ91" s="675"/>
      <c r="AK91" s="678">
        <f ca="1">INT(Y91/365)</f>
        <v>0</v>
      </c>
      <c r="AL91" s="675">
        <f t="shared" ca="1" si="18"/>
        <v>11</v>
      </c>
      <c r="AM91" s="675"/>
      <c r="AN91" s="675"/>
      <c r="AO91" s="699">
        <v>41466</v>
      </c>
      <c r="AP91" s="699"/>
      <c r="AQ91" s="675"/>
      <c r="AR91" s="675"/>
      <c r="AS91" s="675"/>
      <c r="AT91" s="675"/>
      <c r="AU91" s="675"/>
      <c r="AV91" s="675"/>
      <c r="AW91" s="675"/>
      <c r="AX91" s="219" t="s">
        <v>129</v>
      </c>
      <c r="AY91" s="675"/>
      <c r="AZ91" s="675"/>
      <c r="BA91" s="675"/>
      <c r="BB91" s="675"/>
      <c r="BC91" s="675" t="s">
        <v>335</v>
      </c>
      <c r="BD91" s="675" t="s">
        <v>335</v>
      </c>
      <c r="BE91" s="217" t="s">
        <v>742</v>
      </c>
      <c r="BF91" s="678" t="s">
        <v>597</v>
      </c>
      <c r="BG91" s="678">
        <v>2013</v>
      </c>
      <c r="BH91" s="217" t="s">
        <v>1238</v>
      </c>
      <c r="BI91" s="219"/>
      <c r="BJ91" s="675"/>
      <c r="BK91" s="675"/>
      <c r="BL91" s="675"/>
      <c r="BM91" s="675"/>
      <c r="BN91" s="675"/>
      <c r="BO91" s="675"/>
      <c r="BP91" s="675"/>
      <c r="BQ91" s="675"/>
      <c r="BR91" s="675"/>
      <c r="BS91" s="675"/>
      <c r="BT91" s="687"/>
      <c r="BU91" s="687"/>
      <c r="BV91" s="217" t="s">
        <v>1373</v>
      </c>
      <c r="BW91" s="678" t="s">
        <v>1301</v>
      </c>
      <c r="BX91" s="217" t="s">
        <v>1231</v>
      </c>
      <c r="BY91" s="217"/>
      <c r="BZ91" s="217"/>
      <c r="CA91" s="217"/>
      <c r="CB91" s="718"/>
    </row>
    <row r="92" spans="1:80" s="695" customFormat="1" ht="30" customHeight="1">
      <c r="A92" s="678">
        <v>82</v>
      </c>
      <c r="B92" s="678">
        <v>48</v>
      </c>
      <c r="C92" s="710"/>
      <c r="D92" s="679" t="s">
        <v>335</v>
      </c>
      <c r="E92" s="679" t="s">
        <v>335</v>
      </c>
      <c r="F92" s="675" t="s">
        <v>335</v>
      </c>
      <c r="G92" s="706" t="s">
        <v>1252</v>
      </c>
      <c r="H92" s="678" t="s">
        <v>38</v>
      </c>
      <c r="I92" s="678"/>
      <c r="J92" s="678" t="s">
        <v>604</v>
      </c>
      <c r="K92" s="678" t="s">
        <v>47</v>
      </c>
      <c r="L92" s="678">
        <v>1</v>
      </c>
      <c r="M92" s="678"/>
      <c r="N92" s="217" t="s">
        <v>100</v>
      </c>
      <c r="O92" s="681" t="s">
        <v>994</v>
      </c>
      <c r="P92" s="681" t="s">
        <v>423</v>
      </c>
      <c r="Q92" s="681" t="s">
        <v>328</v>
      </c>
      <c r="R92" s="678" t="s">
        <v>1648</v>
      </c>
      <c r="S92" s="681" t="s">
        <v>1740</v>
      </c>
      <c r="T92" s="679" t="str">
        <f t="shared" si="19"/>
        <v>Lumajang, 30 JANUARI 1990</v>
      </c>
      <c r="U92" s="843">
        <v>32903</v>
      </c>
      <c r="V92" s="680">
        <v>41466</v>
      </c>
      <c r="W92" s="681">
        <f t="shared" ca="1" si="10"/>
        <v>41786</v>
      </c>
      <c r="X92" s="682">
        <f ca="1">W92-U92</f>
        <v>8883</v>
      </c>
      <c r="Y92" s="682">
        <f ca="1">W92-V92</f>
        <v>320</v>
      </c>
      <c r="Z92" s="676">
        <f ca="1">INT(X92/365)</f>
        <v>24</v>
      </c>
      <c r="AA92" s="676">
        <f ca="1">ROUND(((X92-(Z92*365))/30),0)</f>
        <v>4</v>
      </c>
      <c r="AB92" s="826">
        <f ca="1">DATEDIF(U92,W92,"Y")</f>
        <v>24</v>
      </c>
      <c r="AC92" s="676">
        <f ca="1">Z92</f>
        <v>24</v>
      </c>
      <c r="AD92" s="683"/>
      <c r="AE92" s="683"/>
      <c r="AF92" s="683"/>
      <c r="AG92" s="683"/>
      <c r="AH92" s="675" t="s">
        <v>335</v>
      </c>
      <c r="AI92" s="675" t="s">
        <v>335</v>
      </c>
      <c r="AJ92" s="675"/>
      <c r="AK92" s="678">
        <f ca="1">INT(Y92/365)</f>
        <v>0</v>
      </c>
      <c r="AL92" s="675">
        <f t="shared" ca="1" si="18"/>
        <v>11</v>
      </c>
      <c r="AM92" s="675"/>
      <c r="AN92" s="675"/>
      <c r="AO92" s="699">
        <v>41466</v>
      </c>
      <c r="AP92" s="699"/>
      <c r="AQ92" s="675"/>
      <c r="AR92" s="675"/>
      <c r="AS92" s="675"/>
      <c r="AT92" s="675"/>
      <c r="AU92" s="675"/>
      <c r="AV92" s="675"/>
      <c r="AW92" s="675"/>
      <c r="AX92" s="219" t="s">
        <v>129</v>
      </c>
      <c r="AY92" s="675"/>
      <c r="AZ92" s="675"/>
      <c r="BA92" s="675"/>
      <c r="BB92" s="675"/>
      <c r="BC92" s="675" t="s">
        <v>335</v>
      </c>
      <c r="BD92" s="675" t="s">
        <v>335</v>
      </c>
      <c r="BE92" s="217" t="s">
        <v>1011</v>
      </c>
      <c r="BF92" s="678" t="s">
        <v>597</v>
      </c>
      <c r="BG92" s="678">
        <v>2013</v>
      </c>
      <c r="BH92" s="706" t="s">
        <v>1239</v>
      </c>
      <c r="BI92" s="219" t="s">
        <v>1258</v>
      </c>
      <c r="BJ92" s="675"/>
      <c r="BK92" s="675"/>
      <c r="BL92" s="675"/>
      <c r="BM92" s="675"/>
      <c r="BN92" s="675"/>
      <c r="BO92" s="675"/>
      <c r="BP92" s="675"/>
      <c r="BQ92" s="675"/>
      <c r="BR92" s="675"/>
      <c r="BS92" s="675"/>
      <c r="BT92" s="687"/>
      <c r="BU92" s="687"/>
      <c r="BV92" s="217" t="s">
        <v>1369</v>
      </c>
      <c r="BW92" s="675">
        <v>24</v>
      </c>
      <c r="BX92" s="706" t="s">
        <v>1232</v>
      </c>
      <c r="BY92" s="217"/>
      <c r="BZ92" s="217"/>
      <c r="CA92" s="217"/>
      <c r="CB92" s="718"/>
    </row>
    <row r="93" spans="1:80" s="695" customFormat="1" ht="30" customHeight="1">
      <c r="A93" s="678">
        <v>83</v>
      </c>
      <c r="B93" s="678">
        <v>49</v>
      </c>
      <c r="C93" s="710"/>
      <c r="D93" s="679" t="s">
        <v>335</v>
      </c>
      <c r="E93" s="679" t="s">
        <v>335</v>
      </c>
      <c r="F93" s="675" t="s">
        <v>335</v>
      </c>
      <c r="G93" s="706" t="s">
        <v>1253</v>
      </c>
      <c r="H93" s="839"/>
      <c r="I93" s="678" t="s">
        <v>39</v>
      </c>
      <c r="J93" s="678" t="s">
        <v>604</v>
      </c>
      <c r="K93" s="678" t="s">
        <v>47</v>
      </c>
      <c r="L93" s="678">
        <v>1</v>
      </c>
      <c r="M93" s="678"/>
      <c r="N93" s="217" t="s">
        <v>100</v>
      </c>
      <c r="O93" s="681" t="s">
        <v>421</v>
      </c>
      <c r="P93" s="681" t="s">
        <v>418</v>
      </c>
      <c r="Q93" s="681" t="s">
        <v>274</v>
      </c>
      <c r="R93" s="678" t="s">
        <v>1648</v>
      </c>
      <c r="S93" s="681" t="s">
        <v>1739</v>
      </c>
      <c r="T93" s="679" t="str">
        <f t="shared" si="19"/>
        <v>Lumajang, 08 MEI 1987</v>
      </c>
      <c r="U93" s="843">
        <v>31905</v>
      </c>
      <c r="V93" s="680">
        <v>41466</v>
      </c>
      <c r="W93" s="681">
        <f t="shared" ca="1" si="10"/>
        <v>41786</v>
      </c>
      <c r="X93" s="682">
        <f ca="1">W93-U93</f>
        <v>9881</v>
      </c>
      <c r="Y93" s="682">
        <f ca="1">W93-V93</f>
        <v>320</v>
      </c>
      <c r="Z93" s="676">
        <f ca="1">INT(X93/365)</f>
        <v>27</v>
      </c>
      <c r="AA93" s="676">
        <f ca="1">ROUND(((X93-(Z93*365))/30),0)</f>
        <v>1</v>
      </c>
      <c r="AB93" s="826">
        <f ca="1">DATEDIF(U93,W93,"Y")</f>
        <v>27</v>
      </c>
      <c r="AC93" s="676">
        <f ca="1">Z93</f>
        <v>27</v>
      </c>
      <c r="AD93" s="676"/>
      <c r="AE93" s="676"/>
      <c r="AF93" s="676"/>
      <c r="AG93" s="676"/>
      <c r="AH93" s="675" t="s">
        <v>335</v>
      </c>
      <c r="AI93" s="675" t="s">
        <v>335</v>
      </c>
      <c r="AJ93" s="675"/>
      <c r="AK93" s="678">
        <f ca="1">INT(Y93/365)</f>
        <v>0</v>
      </c>
      <c r="AL93" s="675">
        <f t="shared" ca="1" si="18"/>
        <v>11</v>
      </c>
      <c r="AM93" s="675"/>
      <c r="AN93" s="675"/>
      <c r="AO93" s="699">
        <v>41466</v>
      </c>
      <c r="AP93" s="699"/>
      <c r="AQ93" s="675"/>
      <c r="AR93" s="675"/>
      <c r="AS93" s="675"/>
      <c r="AT93" s="675"/>
      <c r="AU93" s="675"/>
      <c r="AV93" s="675"/>
      <c r="AW93" s="675"/>
      <c r="AX93" s="219" t="s">
        <v>129</v>
      </c>
      <c r="AY93" s="675"/>
      <c r="AZ93" s="675"/>
      <c r="BA93" s="675"/>
      <c r="BB93" s="675"/>
      <c r="BC93" s="675" t="s">
        <v>335</v>
      </c>
      <c r="BD93" s="675" t="s">
        <v>335</v>
      </c>
      <c r="BE93" s="217" t="s">
        <v>1260</v>
      </c>
      <c r="BF93" s="678" t="s">
        <v>597</v>
      </c>
      <c r="BG93" s="678">
        <v>2012</v>
      </c>
      <c r="BH93" s="706" t="s">
        <v>1240</v>
      </c>
      <c r="BI93" s="219" t="s">
        <v>1259</v>
      </c>
      <c r="BJ93" s="675"/>
      <c r="BK93" s="675"/>
      <c r="BL93" s="675"/>
      <c r="BM93" s="675"/>
      <c r="BN93" s="675"/>
      <c r="BO93" s="675"/>
      <c r="BP93" s="675"/>
      <c r="BQ93" s="675"/>
      <c r="BR93" s="675"/>
      <c r="BS93" s="675"/>
      <c r="BT93" s="687"/>
      <c r="BU93" s="687"/>
      <c r="BV93" s="217" t="s">
        <v>1338</v>
      </c>
      <c r="BW93" s="675">
        <v>17</v>
      </c>
      <c r="BX93" s="706" t="s">
        <v>1233</v>
      </c>
      <c r="BY93" s="217"/>
      <c r="BZ93" s="217"/>
      <c r="CA93" s="217"/>
      <c r="CB93" s="718"/>
    </row>
    <row r="94" spans="1:80" s="695" customFormat="1" ht="30" customHeight="1">
      <c r="A94" s="678">
        <v>84</v>
      </c>
      <c r="B94" s="678">
        <v>50</v>
      </c>
      <c r="C94" s="710"/>
      <c r="D94" s="679" t="s">
        <v>335</v>
      </c>
      <c r="E94" s="679" t="s">
        <v>335</v>
      </c>
      <c r="F94" s="675" t="s">
        <v>335</v>
      </c>
      <c r="G94" s="217" t="s">
        <v>1241</v>
      </c>
      <c r="H94" s="839"/>
      <c r="I94" s="678" t="s">
        <v>39</v>
      </c>
      <c r="J94" s="678" t="s">
        <v>604</v>
      </c>
      <c r="K94" s="678" t="s">
        <v>47</v>
      </c>
      <c r="L94" s="678">
        <v>1</v>
      </c>
      <c r="M94" s="678"/>
      <c r="N94" s="217" t="s">
        <v>100</v>
      </c>
      <c r="O94" s="681" t="s">
        <v>1242</v>
      </c>
      <c r="P94" s="681" t="s">
        <v>416</v>
      </c>
      <c r="Q94" s="681" t="s">
        <v>694</v>
      </c>
      <c r="R94" s="678" t="s">
        <v>1648</v>
      </c>
      <c r="S94" s="681" t="s">
        <v>1745</v>
      </c>
      <c r="T94" s="679" t="str">
        <f t="shared" si="19"/>
        <v>Lumajang, 29 APRIL 1989</v>
      </c>
      <c r="U94" s="724">
        <v>32627</v>
      </c>
      <c r="V94" s="680">
        <v>41466</v>
      </c>
      <c r="W94" s="681">
        <f t="shared" ca="1" si="10"/>
        <v>41786</v>
      </c>
      <c r="X94" s="682">
        <f ca="1">W94-U94</f>
        <v>9159</v>
      </c>
      <c r="Y94" s="682">
        <f ca="1">W94-V94</f>
        <v>320</v>
      </c>
      <c r="Z94" s="676">
        <f ca="1">INT(X94/365)</f>
        <v>25</v>
      </c>
      <c r="AA94" s="676">
        <f ca="1">ROUND(((X94-(Z94*365))/30),0)</f>
        <v>1</v>
      </c>
      <c r="AB94" s="826">
        <f ca="1">DATEDIF(U94,W94,"Y")</f>
        <v>25</v>
      </c>
      <c r="AC94" s="676">
        <f ca="1">Z94</f>
        <v>25</v>
      </c>
      <c r="AD94" s="676"/>
      <c r="AE94" s="676"/>
      <c r="AF94" s="676"/>
      <c r="AG94" s="676"/>
      <c r="AH94" s="675" t="s">
        <v>335</v>
      </c>
      <c r="AI94" s="675" t="s">
        <v>335</v>
      </c>
      <c r="AJ94" s="675"/>
      <c r="AK94" s="678">
        <f ca="1">INT(Y94/365)</f>
        <v>0</v>
      </c>
      <c r="AL94" s="675">
        <f t="shared" ca="1" si="18"/>
        <v>11</v>
      </c>
      <c r="AM94" s="675"/>
      <c r="AN94" s="675"/>
      <c r="AO94" s="699">
        <v>41466</v>
      </c>
      <c r="AP94" s="699"/>
      <c r="AQ94" s="675"/>
      <c r="AR94" s="675"/>
      <c r="AS94" s="675"/>
      <c r="AT94" s="675"/>
      <c r="AU94" s="675"/>
      <c r="AV94" s="675"/>
      <c r="AW94" s="675"/>
      <c r="AX94" s="219" t="s">
        <v>129</v>
      </c>
      <c r="AY94" s="675"/>
      <c r="AZ94" s="675"/>
      <c r="BA94" s="675"/>
      <c r="BB94" s="675"/>
      <c r="BC94" s="675" t="s">
        <v>335</v>
      </c>
      <c r="BD94" s="675" t="s">
        <v>335</v>
      </c>
      <c r="BE94" s="217" t="s">
        <v>1009</v>
      </c>
      <c r="BF94" s="678" t="s">
        <v>597</v>
      </c>
      <c r="BG94" s="678">
        <v>2011</v>
      </c>
      <c r="BH94" s="219" t="s">
        <v>617</v>
      </c>
      <c r="BI94" s="219" t="s">
        <v>1243</v>
      </c>
      <c r="BJ94" s="675"/>
      <c r="BK94" s="675"/>
      <c r="BL94" s="675"/>
      <c r="BM94" s="675"/>
      <c r="BN94" s="675"/>
      <c r="BO94" s="675"/>
      <c r="BP94" s="675"/>
      <c r="BQ94" s="675"/>
      <c r="BR94" s="675"/>
      <c r="BS94" s="675"/>
      <c r="BT94" s="687"/>
      <c r="BU94" s="687"/>
      <c r="BV94" s="217" t="s">
        <v>1374</v>
      </c>
      <c r="BW94" s="675">
        <v>14</v>
      </c>
      <c r="BX94" s="217" t="s">
        <v>1244</v>
      </c>
      <c r="BY94" s="217"/>
      <c r="BZ94" s="217"/>
      <c r="CA94" s="217"/>
      <c r="CB94" s="718" t="s">
        <v>1245</v>
      </c>
    </row>
    <row r="95" spans="1:80" s="695" customFormat="1" ht="30" customHeight="1">
      <c r="A95" s="678">
        <v>85</v>
      </c>
      <c r="B95" s="678">
        <v>51</v>
      </c>
      <c r="C95" s="710"/>
      <c r="D95" s="679" t="s">
        <v>335</v>
      </c>
      <c r="E95" s="679" t="s">
        <v>335</v>
      </c>
      <c r="F95" s="675" t="s">
        <v>335</v>
      </c>
      <c r="G95" s="217" t="s">
        <v>1256</v>
      </c>
      <c r="H95" s="678"/>
      <c r="I95" s="678" t="s">
        <v>39</v>
      </c>
      <c r="J95" s="678" t="s">
        <v>604</v>
      </c>
      <c r="K95" s="678" t="s">
        <v>47</v>
      </c>
      <c r="L95" s="678">
        <v>1</v>
      </c>
      <c r="M95" s="678"/>
      <c r="N95" s="217" t="s">
        <v>100</v>
      </c>
      <c r="O95" s="681" t="s">
        <v>280</v>
      </c>
      <c r="P95" s="681" t="s">
        <v>423</v>
      </c>
      <c r="Q95" s="681" t="s">
        <v>695</v>
      </c>
      <c r="R95" s="678" t="s">
        <v>1648</v>
      </c>
      <c r="S95" s="681" t="s">
        <v>1740</v>
      </c>
      <c r="T95" s="679" t="str">
        <f t="shared" si="19"/>
        <v>Lumajang, 15 JANUARI 1991</v>
      </c>
      <c r="U95" s="724">
        <v>33253</v>
      </c>
      <c r="V95" s="680">
        <v>41542</v>
      </c>
      <c r="W95" s="681">
        <f t="shared" ca="1" si="10"/>
        <v>41786</v>
      </c>
      <c r="X95" s="682">
        <f ca="1">W95-U95</f>
        <v>8533</v>
      </c>
      <c r="Y95" s="682">
        <f ca="1">W95-V95</f>
        <v>244</v>
      </c>
      <c r="Z95" s="676">
        <f ca="1">INT(X95/365)</f>
        <v>23</v>
      </c>
      <c r="AA95" s="676">
        <f ca="1">ROUND(((X95-(Z95*365))/30),0)</f>
        <v>5</v>
      </c>
      <c r="AB95" s="826">
        <f ca="1">DATEDIF(U95,W95,"Y")</f>
        <v>23</v>
      </c>
      <c r="AC95" s="676">
        <f ca="1">Z95</f>
        <v>23</v>
      </c>
      <c r="AD95" s="676"/>
      <c r="AE95" s="676"/>
      <c r="AF95" s="676"/>
      <c r="AG95" s="676"/>
      <c r="AH95" s="675" t="s">
        <v>335</v>
      </c>
      <c r="AI95" s="675" t="s">
        <v>335</v>
      </c>
      <c r="AJ95" s="675"/>
      <c r="AK95" s="678">
        <f ca="1">INT(Y95/365)</f>
        <v>0</v>
      </c>
      <c r="AL95" s="675">
        <f t="shared" ca="1" si="18"/>
        <v>8</v>
      </c>
      <c r="AM95" s="675"/>
      <c r="AN95" s="675"/>
      <c r="AO95" s="699">
        <v>41547</v>
      </c>
      <c r="AP95" s="699"/>
      <c r="AQ95" s="675"/>
      <c r="AR95" s="675"/>
      <c r="AS95" s="675"/>
      <c r="AT95" s="675"/>
      <c r="AU95" s="675"/>
      <c r="AV95" s="675"/>
      <c r="AW95" s="675"/>
      <c r="AX95" s="219" t="s">
        <v>129</v>
      </c>
      <c r="AY95" s="675"/>
      <c r="AZ95" s="675"/>
      <c r="BA95" s="675"/>
      <c r="BB95" s="675"/>
      <c r="BC95" s="675" t="s">
        <v>335</v>
      </c>
      <c r="BD95" s="675" t="s">
        <v>335</v>
      </c>
      <c r="BE95" s="217" t="s">
        <v>1011</v>
      </c>
      <c r="BF95" s="678" t="s">
        <v>597</v>
      </c>
      <c r="BG95" s="678">
        <v>2013</v>
      </c>
      <c r="BH95" s="219" t="s">
        <v>704</v>
      </c>
      <c r="BI95" s="219" t="s">
        <v>1254</v>
      </c>
      <c r="BJ95" s="675"/>
      <c r="BK95" s="675"/>
      <c r="BL95" s="675"/>
      <c r="BM95" s="675"/>
      <c r="BN95" s="675"/>
      <c r="BO95" s="675"/>
      <c r="BP95" s="675"/>
      <c r="BQ95" s="675"/>
      <c r="BR95" s="675"/>
      <c r="BS95" s="675"/>
      <c r="BT95" s="687"/>
      <c r="BU95" s="687"/>
      <c r="BV95" s="217" t="s">
        <v>1375</v>
      </c>
      <c r="BW95" s="678" t="s">
        <v>1302</v>
      </c>
      <c r="BX95" s="844" t="s">
        <v>1257</v>
      </c>
      <c r="BY95" s="217"/>
      <c r="BZ95" s="217"/>
      <c r="CA95" s="217"/>
      <c r="CB95" s="718" t="s">
        <v>1255</v>
      </c>
    </row>
    <row r="96" spans="1:80" s="737" customFormat="1" ht="30" customHeight="1">
      <c r="A96" s="920" t="s">
        <v>1305</v>
      </c>
      <c r="B96" s="920"/>
      <c r="C96" s="920"/>
      <c r="D96" s="920"/>
      <c r="E96" s="920"/>
      <c r="F96" s="920"/>
      <c r="G96" s="920"/>
      <c r="H96" s="920"/>
      <c r="I96" s="920"/>
      <c r="J96" s="920"/>
      <c r="K96" s="920"/>
      <c r="L96" s="920"/>
      <c r="M96" s="920"/>
      <c r="N96" s="920"/>
      <c r="O96" s="920"/>
      <c r="P96" s="920"/>
      <c r="Q96" s="920"/>
      <c r="R96" s="920"/>
      <c r="S96" s="920"/>
      <c r="T96" s="920"/>
      <c r="U96" s="920"/>
      <c r="V96" s="920"/>
      <c r="W96" s="920"/>
      <c r="X96" s="920"/>
      <c r="Y96" s="920"/>
      <c r="Z96" s="920"/>
      <c r="AA96" s="920"/>
      <c r="AB96" s="920"/>
      <c r="AC96" s="920"/>
      <c r="AD96" s="920"/>
      <c r="AE96" s="920"/>
      <c r="AF96" s="920"/>
      <c r="AG96" s="920"/>
      <c r="AH96" s="920"/>
      <c r="AI96" s="920"/>
      <c r="AJ96" s="920"/>
      <c r="AK96" s="920"/>
      <c r="AL96" s="920"/>
      <c r="AM96" s="920"/>
      <c r="AN96" s="920"/>
      <c r="AO96" s="920"/>
      <c r="AP96" s="920"/>
      <c r="AQ96" s="920"/>
      <c r="AR96" s="920"/>
      <c r="AS96" s="920"/>
      <c r="AT96" s="920"/>
      <c r="AU96" s="920"/>
      <c r="AV96" s="920"/>
      <c r="AW96" s="920"/>
      <c r="AX96" s="920"/>
      <c r="AY96" s="920"/>
      <c r="AZ96" s="920"/>
      <c r="BA96" s="920"/>
      <c r="BB96" s="920"/>
      <c r="BC96" s="920"/>
      <c r="BD96" s="920"/>
      <c r="BE96" s="920"/>
      <c r="BF96" s="920"/>
      <c r="BG96" s="920"/>
      <c r="BH96" s="920"/>
      <c r="BI96" s="920"/>
      <c r="BJ96" s="920"/>
      <c r="BK96" s="920"/>
      <c r="BL96" s="920"/>
      <c r="BM96" s="920"/>
      <c r="BN96" s="920"/>
      <c r="BO96" s="920"/>
      <c r="BP96" s="920"/>
      <c r="BQ96" s="920"/>
      <c r="BR96" s="920"/>
      <c r="BS96" s="920"/>
      <c r="BT96" s="920"/>
      <c r="BU96" s="920"/>
      <c r="BV96" s="920"/>
      <c r="BW96" s="920"/>
      <c r="BX96" s="845"/>
      <c r="BY96" s="738"/>
      <c r="BZ96" s="738"/>
      <c r="CA96" s="738"/>
      <c r="CB96" s="739"/>
    </row>
    <row r="97" spans="1:80" s="695" customFormat="1" ht="30" customHeight="1">
      <c r="A97" s="678">
        <v>87</v>
      </c>
      <c r="B97" s="678">
        <v>1</v>
      </c>
      <c r="C97" s="679" t="s">
        <v>206</v>
      </c>
      <c r="D97" s="679" t="s">
        <v>914</v>
      </c>
      <c r="E97" s="728" t="s">
        <v>209</v>
      </c>
      <c r="F97" s="677" t="s">
        <v>394</v>
      </c>
      <c r="G97" s="696" t="s">
        <v>204</v>
      </c>
      <c r="H97" s="678"/>
      <c r="I97" s="689" t="s">
        <v>39</v>
      </c>
      <c r="J97" s="678" t="s">
        <v>604</v>
      </c>
      <c r="K97" s="678" t="s">
        <v>10</v>
      </c>
      <c r="L97" s="678">
        <v>1</v>
      </c>
      <c r="M97" s="678"/>
      <c r="N97" s="217" t="s">
        <v>100</v>
      </c>
      <c r="O97" s="675" t="s">
        <v>418</v>
      </c>
      <c r="P97" s="681" t="s">
        <v>417</v>
      </c>
      <c r="Q97" s="678">
        <v>1958</v>
      </c>
      <c r="R97" s="678" t="s">
        <v>1648</v>
      </c>
      <c r="S97" s="681" t="s">
        <v>1738</v>
      </c>
      <c r="T97" s="679" t="str">
        <f>N97 &amp;R97&amp;O97 &amp;S97&amp;Q97</f>
        <v>Lumajang, 05 MARET 1958</v>
      </c>
      <c r="U97" s="680">
        <v>21249</v>
      </c>
      <c r="V97" s="680">
        <v>31472</v>
      </c>
      <c r="W97" s="681">
        <f ca="1">TODAY()</f>
        <v>41786</v>
      </c>
      <c r="X97" s="682">
        <f ca="1">W97-U97</f>
        <v>20537</v>
      </c>
      <c r="Y97" s="682">
        <f ca="1">W97-V97</f>
        <v>10314</v>
      </c>
      <c r="Z97" s="676">
        <f ca="1">INT(X97/365)</f>
        <v>56</v>
      </c>
      <c r="AA97" s="676">
        <f ca="1">ROUND(((X97-(Z97*365))/30),0)</f>
        <v>3</v>
      </c>
      <c r="AB97" s="826">
        <f ca="1">DATEDIF(U97,W97,"Y")</f>
        <v>56</v>
      </c>
      <c r="AC97" s="676">
        <f ca="1">Z97</f>
        <v>56</v>
      </c>
      <c r="AD97" s="683">
        <v>1</v>
      </c>
      <c r="AE97" s="683">
        <v>19</v>
      </c>
      <c r="AF97" s="676" t="s">
        <v>415</v>
      </c>
      <c r="AG97" s="676" t="s">
        <v>1663</v>
      </c>
      <c r="AH97" s="678">
        <v>22</v>
      </c>
      <c r="AI97" s="675" t="s">
        <v>424</v>
      </c>
      <c r="AJ97" s="675" t="s">
        <v>1660</v>
      </c>
      <c r="AK97" s="678">
        <f ca="1">INT(Y97/365)</f>
        <v>28</v>
      </c>
      <c r="AL97" s="675">
        <f ca="1">ROUND(((Y97-(AK97*365))/30),0)</f>
        <v>3</v>
      </c>
      <c r="AM97" s="675" t="s">
        <v>458</v>
      </c>
      <c r="AN97" s="675" t="s">
        <v>1135</v>
      </c>
      <c r="AO97" s="685" t="s">
        <v>434</v>
      </c>
      <c r="AP97" s="685"/>
      <c r="AQ97" s="675" t="s">
        <v>452</v>
      </c>
      <c r="AR97" s="675"/>
      <c r="AS97" s="685" t="s">
        <v>575</v>
      </c>
      <c r="AT97" s="685"/>
      <c r="AU97" s="715" t="s">
        <v>683</v>
      </c>
      <c r="AV97" s="678" t="s">
        <v>218</v>
      </c>
      <c r="AW97" s="681" t="s">
        <v>458</v>
      </c>
      <c r="AX97" s="217" t="s">
        <v>847</v>
      </c>
      <c r="AY97" s="675" t="s">
        <v>335</v>
      </c>
      <c r="AZ97" s="675" t="s">
        <v>335</v>
      </c>
      <c r="BA97" s="678">
        <v>588</v>
      </c>
      <c r="BB97" s="678">
        <v>2011</v>
      </c>
      <c r="BC97" s="705">
        <v>589</v>
      </c>
      <c r="BD97" s="678">
        <v>2012</v>
      </c>
      <c r="BE97" s="217" t="s">
        <v>741</v>
      </c>
      <c r="BF97" s="678" t="s">
        <v>597</v>
      </c>
      <c r="BG97" s="678">
        <v>2002</v>
      </c>
      <c r="BH97" s="217" t="s">
        <v>621</v>
      </c>
      <c r="BI97" s="217" t="s">
        <v>776</v>
      </c>
      <c r="BJ97" s="675"/>
      <c r="BK97" s="675"/>
      <c r="BL97" s="675"/>
      <c r="BM97" s="679"/>
      <c r="BN97" s="679"/>
      <c r="BO97" s="675" t="s">
        <v>335</v>
      </c>
      <c r="BP97" s="839"/>
      <c r="BQ97" s="675"/>
      <c r="BR97" s="675"/>
      <c r="BS97" s="679"/>
      <c r="BT97" s="678" t="s">
        <v>355</v>
      </c>
      <c r="BU97" s="693">
        <v>3230400</v>
      </c>
      <c r="BV97" s="687" t="s">
        <v>335</v>
      </c>
      <c r="BW97" s="675" t="s">
        <v>335</v>
      </c>
      <c r="BX97" s="217" t="s">
        <v>658</v>
      </c>
      <c r="BY97" s="217"/>
      <c r="BZ97" s="217" t="s">
        <v>1177</v>
      </c>
      <c r="CA97" s="217"/>
      <c r="CB97" s="679" t="s">
        <v>542</v>
      </c>
    </row>
    <row r="98" spans="1:80" s="695" customFormat="1" ht="30" customHeight="1">
      <c r="A98" s="678">
        <v>88</v>
      </c>
      <c r="B98" s="678">
        <v>1</v>
      </c>
      <c r="C98" s="219" t="s">
        <v>207</v>
      </c>
      <c r="D98" s="679" t="s">
        <v>906</v>
      </c>
      <c r="E98" s="728" t="s">
        <v>210</v>
      </c>
      <c r="F98" s="677" t="s">
        <v>395</v>
      </c>
      <c r="G98" s="696" t="s">
        <v>205</v>
      </c>
      <c r="H98" s="678"/>
      <c r="I98" s="689" t="s">
        <v>39</v>
      </c>
      <c r="J98" s="678" t="s">
        <v>604</v>
      </c>
      <c r="K98" s="678" t="s">
        <v>10</v>
      </c>
      <c r="L98" s="678">
        <v>1</v>
      </c>
      <c r="M98" s="678"/>
      <c r="N98" s="712" t="s">
        <v>213</v>
      </c>
      <c r="O98" s="716" t="s">
        <v>118</v>
      </c>
      <c r="P98" s="716" t="s">
        <v>416</v>
      </c>
      <c r="Q98" s="716" t="s">
        <v>215</v>
      </c>
      <c r="R98" s="678" t="s">
        <v>1648</v>
      </c>
      <c r="S98" s="716" t="s">
        <v>1646</v>
      </c>
      <c r="T98" s="679" t="str">
        <f>N98 &amp;R98&amp;O98 &amp;S98&amp;Q98</f>
        <v>Jakarta, 27 APRIL 1961</v>
      </c>
      <c r="U98" s="680">
        <v>22398</v>
      </c>
      <c r="V98" s="680">
        <v>32203</v>
      </c>
      <c r="W98" s="681">
        <f ca="1">TODAY()</f>
        <v>41786</v>
      </c>
      <c r="X98" s="682">
        <f ca="1">W98-U98</f>
        <v>19388</v>
      </c>
      <c r="Y98" s="682">
        <f ca="1">W98-V98</f>
        <v>9583</v>
      </c>
      <c r="Z98" s="676">
        <f ca="1">INT(X98/365)</f>
        <v>53</v>
      </c>
      <c r="AA98" s="676">
        <f ca="1">ROUND(((X98-(Z98*365))/30),0)</f>
        <v>1</v>
      </c>
      <c r="AB98" s="826">
        <f ca="1">DATEDIF(U98,W98,"Y")</f>
        <v>53</v>
      </c>
      <c r="AC98" s="676">
        <f ca="1">Z98</f>
        <v>53</v>
      </c>
      <c r="AD98" s="683">
        <v>1</v>
      </c>
      <c r="AE98" s="683">
        <v>15</v>
      </c>
      <c r="AF98" s="676" t="s">
        <v>423</v>
      </c>
      <c r="AG98" s="676" t="s">
        <v>1662</v>
      </c>
      <c r="AH98" s="675">
        <v>20</v>
      </c>
      <c r="AI98" s="675" t="s">
        <v>424</v>
      </c>
      <c r="AJ98" s="675" t="s">
        <v>1660</v>
      </c>
      <c r="AK98" s="678">
        <f ca="1">INT(Y98/365)</f>
        <v>26</v>
      </c>
      <c r="AL98" s="675">
        <f ca="1">ROUND(((Y98-(AK98*365))/30),0)</f>
        <v>3</v>
      </c>
      <c r="AM98" s="675" t="s">
        <v>447</v>
      </c>
      <c r="AN98" s="675" t="s">
        <v>1135</v>
      </c>
      <c r="AO98" s="685" t="s">
        <v>444</v>
      </c>
      <c r="AP98" s="685"/>
      <c r="AQ98" s="675" t="s">
        <v>455</v>
      </c>
      <c r="AR98" s="675"/>
      <c r="AS98" s="717" t="s">
        <v>576</v>
      </c>
      <c r="AT98" s="717"/>
      <c r="AU98" s="688" t="s">
        <v>122</v>
      </c>
      <c r="AV98" s="678" t="s">
        <v>126</v>
      </c>
      <c r="AW98" s="681" t="s">
        <v>573</v>
      </c>
      <c r="AX98" s="217" t="s">
        <v>220</v>
      </c>
      <c r="AY98" s="675" t="s">
        <v>335</v>
      </c>
      <c r="AZ98" s="675" t="s">
        <v>335</v>
      </c>
      <c r="BA98" s="678">
        <v>579</v>
      </c>
      <c r="BB98" s="678">
        <v>2011</v>
      </c>
      <c r="BC98" s="705">
        <v>580</v>
      </c>
      <c r="BD98" s="678">
        <v>2012</v>
      </c>
      <c r="BE98" s="217" t="s">
        <v>777</v>
      </c>
      <c r="BF98" s="678" t="s">
        <v>599</v>
      </c>
      <c r="BG98" s="678">
        <v>1980</v>
      </c>
      <c r="BH98" s="687" t="s">
        <v>335</v>
      </c>
      <c r="BI98" s="217" t="s">
        <v>778</v>
      </c>
      <c r="BJ98" s="675"/>
      <c r="BK98" s="675"/>
      <c r="BL98" s="675"/>
      <c r="BM98" s="679"/>
      <c r="BN98" s="679"/>
      <c r="BO98" s="675" t="s">
        <v>335</v>
      </c>
      <c r="BP98" s="839"/>
      <c r="BQ98" s="675"/>
      <c r="BR98" s="675"/>
      <c r="BS98" s="679"/>
      <c r="BT98" s="689" t="s">
        <v>356</v>
      </c>
      <c r="BU98" s="693">
        <v>2887300</v>
      </c>
      <c r="BV98" s="687" t="s">
        <v>335</v>
      </c>
      <c r="BW98" s="675" t="s">
        <v>335</v>
      </c>
      <c r="BX98" s="217" t="s">
        <v>659</v>
      </c>
      <c r="BY98" s="217"/>
      <c r="BZ98" s="217" t="s">
        <v>1178</v>
      </c>
      <c r="CA98" s="217"/>
      <c r="CB98" s="718" t="s">
        <v>543</v>
      </c>
    </row>
    <row r="99" spans="1:80" s="695" customFormat="1" ht="30" customHeight="1">
      <c r="A99" s="678">
        <v>89</v>
      </c>
      <c r="B99" s="678">
        <v>1</v>
      </c>
      <c r="C99" s="679" t="s">
        <v>1197</v>
      </c>
      <c r="D99" s="679" t="s">
        <v>335</v>
      </c>
      <c r="E99" s="728" t="s">
        <v>212</v>
      </c>
      <c r="F99" s="675" t="s">
        <v>335</v>
      </c>
      <c r="G99" s="696" t="s">
        <v>901</v>
      </c>
      <c r="H99" s="678"/>
      <c r="I99" s="689" t="s">
        <v>39</v>
      </c>
      <c r="J99" s="678" t="s">
        <v>604</v>
      </c>
      <c r="K99" s="678" t="s">
        <v>10</v>
      </c>
      <c r="L99" s="678">
        <v>1</v>
      </c>
      <c r="M99" s="678"/>
      <c r="N99" s="712" t="s">
        <v>100</v>
      </c>
      <c r="O99" s="689">
        <v>10</v>
      </c>
      <c r="P99" s="719" t="s">
        <v>423</v>
      </c>
      <c r="Q99" s="689">
        <v>1971</v>
      </c>
      <c r="R99" s="678" t="s">
        <v>1648</v>
      </c>
      <c r="S99" s="719" t="s">
        <v>1740</v>
      </c>
      <c r="T99" s="679" t="str">
        <f>N99 &amp;R99&amp;O99 &amp;S99&amp;Q99</f>
        <v>Lumajang, 10 JANUARI 1971</v>
      </c>
      <c r="U99" s="680">
        <v>25943</v>
      </c>
      <c r="V99" s="680">
        <v>37803</v>
      </c>
      <c r="W99" s="681">
        <f ca="1">TODAY()</f>
        <v>41786</v>
      </c>
      <c r="X99" s="682">
        <f ca="1">W99-U99</f>
        <v>15843</v>
      </c>
      <c r="Y99" s="682">
        <f ca="1">W99-V99</f>
        <v>3983</v>
      </c>
      <c r="Z99" s="676">
        <f ca="1">INT(X99/365)</f>
        <v>43</v>
      </c>
      <c r="AA99" s="676">
        <f ca="1">ROUND(((X99-(Z99*365))/30),0)</f>
        <v>5</v>
      </c>
      <c r="AB99" s="826">
        <f ca="1">DATEDIF(U99,W99,"Y")</f>
        <v>43</v>
      </c>
      <c r="AC99" s="676">
        <f ca="1">Z99</f>
        <v>43</v>
      </c>
      <c r="AD99" s="720"/>
      <c r="AE99" s="721" t="s">
        <v>419</v>
      </c>
      <c r="AF99" s="721" t="s">
        <v>419</v>
      </c>
      <c r="AG99" s="721" t="s">
        <v>1673</v>
      </c>
      <c r="AH99" s="675" t="s">
        <v>422</v>
      </c>
      <c r="AI99" s="675" t="s">
        <v>424</v>
      </c>
      <c r="AJ99" s="675" t="s">
        <v>1659</v>
      </c>
      <c r="AK99" s="678">
        <f ca="1">INT(Y99/365)</f>
        <v>10</v>
      </c>
      <c r="AL99" s="675">
        <f ca="1">ROUND(((Y99-(AK99*365))/30),0)</f>
        <v>11</v>
      </c>
      <c r="AM99" s="675" t="s">
        <v>445</v>
      </c>
      <c r="AN99" s="675" t="s">
        <v>1205</v>
      </c>
      <c r="AO99" s="685" t="s">
        <v>443</v>
      </c>
      <c r="AP99" s="685"/>
      <c r="AQ99" s="681" t="s">
        <v>445</v>
      </c>
      <c r="AR99" s="681"/>
      <c r="AS99" s="685" t="s">
        <v>443</v>
      </c>
      <c r="AT99" s="685"/>
      <c r="AU99" s="688" t="s">
        <v>217</v>
      </c>
      <c r="AV99" s="678" t="s">
        <v>219</v>
      </c>
      <c r="AW99" s="681" t="s">
        <v>445</v>
      </c>
      <c r="AX99" s="217" t="s">
        <v>220</v>
      </c>
      <c r="AY99" s="675" t="s">
        <v>335</v>
      </c>
      <c r="AZ99" s="675" t="s">
        <v>335</v>
      </c>
      <c r="BA99" s="678">
        <v>550</v>
      </c>
      <c r="BB99" s="678">
        <v>2011</v>
      </c>
      <c r="BC99" s="705">
        <v>558</v>
      </c>
      <c r="BD99" s="678">
        <v>2012</v>
      </c>
      <c r="BE99" s="217" t="s">
        <v>780</v>
      </c>
      <c r="BF99" s="678" t="s">
        <v>598</v>
      </c>
      <c r="BG99" s="678">
        <v>1993</v>
      </c>
      <c r="BH99" s="713" t="s">
        <v>81</v>
      </c>
      <c r="BI99" s="713" t="s">
        <v>779</v>
      </c>
      <c r="BJ99" s="678" t="s">
        <v>1061</v>
      </c>
      <c r="BK99" s="678" t="s">
        <v>1062</v>
      </c>
      <c r="BL99" s="678">
        <v>174</v>
      </c>
      <c r="BM99" s="219"/>
      <c r="BN99" s="678"/>
      <c r="BO99" s="675" t="s">
        <v>335</v>
      </c>
      <c r="BP99" s="675"/>
      <c r="BQ99" s="675"/>
      <c r="BR99" s="675"/>
      <c r="BS99" s="675"/>
      <c r="BT99" s="689" t="s">
        <v>358</v>
      </c>
      <c r="BU99" s="693">
        <v>1656400</v>
      </c>
      <c r="BV99" s="687" t="s">
        <v>335</v>
      </c>
      <c r="BW99" s="675" t="s">
        <v>335</v>
      </c>
      <c r="BX99" s="712" t="s">
        <v>577</v>
      </c>
      <c r="BY99" s="712"/>
      <c r="BZ99" s="712" t="s">
        <v>1179</v>
      </c>
      <c r="CA99" s="712"/>
      <c r="CB99" s="718" t="s">
        <v>544</v>
      </c>
    </row>
    <row r="100" spans="1:80" s="695" customFormat="1" ht="30" customHeight="1">
      <c r="A100" s="678">
        <v>90</v>
      </c>
      <c r="B100" s="678">
        <v>2</v>
      </c>
      <c r="C100" s="679" t="s">
        <v>208</v>
      </c>
      <c r="D100" s="679" t="s">
        <v>335</v>
      </c>
      <c r="E100" s="728" t="s">
        <v>211</v>
      </c>
      <c r="F100" s="675" t="s">
        <v>335</v>
      </c>
      <c r="G100" s="696" t="s">
        <v>592</v>
      </c>
      <c r="H100" s="678" t="s">
        <v>38</v>
      </c>
      <c r="I100" s="678"/>
      <c r="J100" s="678" t="s">
        <v>604</v>
      </c>
      <c r="K100" s="678" t="s">
        <v>10</v>
      </c>
      <c r="L100" s="678">
        <v>1</v>
      </c>
      <c r="M100" s="678"/>
      <c r="N100" s="712" t="s">
        <v>100</v>
      </c>
      <c r="O100" s="716" t="s">
        <v>214</v>
      </c>
      <c r="P100" s="681" t="s">
        <v>417</v>
      </c>
      <c r="Q100" s="716" t="s">
        <v>216</v>
      </c>
      <c r="R100" s="678" t="s">
        <v>1648</v>
      </c>
      <c r="S100" s="681" t="s">
        <v>1645</v>
      </c>
      <c r="T100" s="679" t="str">
        <f>N100 &amp;R100&amp;O100 &amp;S100&amp;Q100</f>
        <v>Lumajang, 31 MARET 1979</v>
      </c>
      <c r="U100" s="680">
        <v>28945</v>
      </c>
      <c r="V100" s="680">
        <v>37803</v>
      </c>
      <c r="W100" s="681">
        <f ca="1">TODAY()</f>
        <v>41786</v>
      </c>
      <c r="X100" s="682">
        <f ca="1">W100-U100</f>
        <v>12841</v>
      </c>
      <c r="Y100" s="682">
        <f ca="1">W100-V100</f>
        <v>3983</v>
      </c>
      <c r="Z100" s="676">
        <f ca="1">INT(X100/365)</f>
        <v>35</v>
      </c>
      <c r="AA100" s="676">
        <f ca="1">ROUND(((X100-(Z100*365))/30),0)</f>
        <v>2</v>
      </c>
      <c r="AB100" s="826">
        <f ca="1">DATEDIF(U100,W100,"Y")</f>
        <v>35</v>
      </c>
      <c r="AC100" s="676">
        <f ca="1">Z100</f>
        <v>35</v>
      </c>
      <c r="AD100" s="721"/>
      <c r="AE100" s="721" t="s">
        <v>419</v>
      </c>
      <c r="AF100" s="721" t="s">
        <v>419</v>
      </c>
      <c r="AG100" s="721" t="s">
        <v>1673</v>
      </c>
      <c r="AH100" s="675" t="s">
        <v>422</v>
      </c>
      <c r="AI100" s="675" t="s">
        <v>424</v>
      </c>
      <c r="AJ100" s="675" t="s">
        <v>1659</v>
      </c>
      <c r="AK100" s="678">
        <f ca="1">INT(Y100/365)</f>
        <v>10</v>
      </c>
      <c r="AL100" s="675">
        <f ca="1">ROUND(((Y100-(AK100*365))/30),0)</f>
        <v>11</v>
      </c>
      <c r="AM100" s="675" t="s">
        <v>445</v>
      </c>
      <c r="AN100" s="675" t="s">
        <v>1205</v>
      </c>
      <c r="AO100" s="685" t="s">
        <v>443</v>
      </c>
      <c r="AP100" s="685"/>
      <c r="AQ100" s="681" t="s">
        <v>445</v>
      </c>
      <c r="AR100" s="681"/>
      <c r="AS100" s="685" t="s">
        <v>443</v>
      </c>
      <c r="AT100" s="685"/>
      <c r="AU100" s="688" t="s">
        <v>217</v>
      </c>
      <c r="AV100" s="678" t="s">
        <v>219</v>
      </c>
      <c r="AW100" s="681" t="s">
        <v>445</v>
      </c>
      <c r="AX100" s="217" t="s">
        <v>220</v>
      </c>
      <c r="AY100" s="675" t="s">
        <v>335</v>
      </c>
      <c r="AZ100" s="675" t="s">
        <v>335</v>
      </c>
      <c r="BA100" s="678">
        <v>550</v>
      </c>
      <c r="BB100" s="678">
        <v>2011</v>
      </c>
      <c r="BC100" s="705">
        <v>568</v>
      </c>
      <c r="BD100" s="678">
        <v>2012</v>
      </c>
      <c r="BE100" s="217" t="s">
        <v>760</v>
      </c>
      <c r="BF100" s="678" t="s">
        <v>597</v>
      </c>
      <c r="BG100" s="678">
        <v>2002</v>
      </c>
      <c r="BH100" s="713" t="s">
        <v>341</v>
      </c>
      <c r="BI100" s="713" t="s">
        <v>781</v>
      </c>
      <c r="BJ100" s="678" t="s">
        <v>1061</v>
      </c>
      <c r="BK100" s="678" t="s">
        <v>1063</v>
      </c>
      <c r="BL100" s="678">
        <v>174</v>
      </c>
      <c r="BM100" s="219"/>
      <c r="BN100" s="678"/>
      <c r="BO100" s="675" t="s">
        <v>335</v>
      </c>
      <c r="BP100" s="675"/>
      <c r="BQ100" s="675"/>
      <c r="BR100" s="675"/>
      <c r="BS100" s="675"/>
      <c r="BT100" s="689" t="s">
        <v>357</v>
      </c>
      <c r="BU100" s="693">
        <v>1656400</v>
      </c>
      <c r="BV100" s="687" t="s">
        <v>335</v>
      </c>
      <c r="BW100" s="675" t="s">
        <v>335</v>
      </c>
      <c r="BX100" s="712" t="s">
        <v>504</v>
      </c>
      <c r="BY100" s="712"/>
      <c r="BZ100" s="712" t="s">
        <v>1180</v>
      </c>
      <c r="CA100" s="712"/>
      <c r="CB100" s="718" t="s">
        <v>1029</v>
      </c>
    </row>
    <row r="101" spans="1:80" s="695" customFormat="1" ht="30" customHeight="1">
      <c r="A101" s="678">
        <v>91</v>
      </c>
      <c r="B101" s="678">
        <v>1</v>
      </c>
      <c r="C101" s="710"/>
      <c r="D101" s="679" t="s">
        <v>335</v>
      </c>
      <c r="E101" s="679" t="s">
        <v>335</v>
      </c>
      <c r="F101" s="675" t="s">
        <v>335</v>
      </c>
      <c r="G101" s="217" t="s">
        <v>908</v>
      </c>
      <c r="H101" s="678" t="s">
        <v>38</v>
      </c>
      <c r="I101" s="678"/>
      <c r="J101" s="678" t="s">
        <v>604</v>
      </c>
      <c r="K101" s="678" t="s">
        <v>48</v>
      </c>
      <c r="L101" s="678">
        <v>1</v>
      </c>
      <c r="M101" s="678"/>
      <c r="N101" s="217" t="s">
        <v>100</v>
      </c>
      <c r="O101" s="681" t="s">
        <v>430</v>
      </c>
      <c r="P101" s="681" t="s">
        <v>415</v>
      </c>
      <c r="Q101" s="681" t="s">
        <v>327</v>
      </c>
      <c r="R101" s="678" t="s">
        <v>1648</v>
      </c>
      <c r="S101" s="681" t="s">
        <v>1637</v>
      </c>
      <c r="T101" s="679" t="str">
        <f t="shared" si="19"/>
        <v>Lumajang, 08 JULI 1972</v>
      </c>
      <c r="U101" s="680">
        <v>26488</v>
      </c>
      <c r="V101" s="680">
        <v>38051</v>
      </c>
      <c r="W101" s="681">
        <f t="shared" ref="W101:W120" ca="1" si="20">TODAY()</f>
        <v>41786</v>
      </c>
      <c r="X101" s="682">
        <f t="shared" ref="X101:X120" ca="1" si="21">W101-U101</f>
        <v>15298</v>
      </c>
      <c r="Y101" s="682">
        <f t="shared" ref="Y101:Y120" ca="1" si="22">W101-V101</f>
        <v>3735</v>
      </c>
      <c r="Z101" s="676">
        <f t="shared" ref="Z101:Z120" ca="1" si="23">INT(X101/365)</f>
        <v>41</v>
      </c>
      <c r="AA101" s="676">
        <f t="shared" ref="AA101:AA120" ca="1" si="24">ROUND(((X101-(Z101*365))/30),0)</f>
        <v>11</v>
      </c>
      <c r="AB101" s="826">
        <f t="shared" ref="AB101:AB120" ca="1" si="25">DATEDIF(U101,W101,"Y")</f>
        <v>41</v>
      </c>
      <c r="AC101" s="676">
        <f t="shared" ref="AC101:AC120" ca="1" si="26">Z101</f>
        <v>41</v>
      </c>
      <c r="AD101" s="676"/>
      <c r="AE101" s="676"/>
      <c r="AF101" s="676"/>
      <c r="AG101" s="676"/>
      <c r="AH101" s="675" t="s">
        <v>335</v>
      </c>
      <c r="AI101" s="675" t="s">
        <v>335</v>
      </c>
      <c r="AJ101" s="675"/>
      <c r="AK101" s="678">
        <f t="shared" ref="AK101:AK120" ca="1" si="27">INT(Y101/365)</f>
        <v>10</v>
      </c>
      <c r="AL101" s="675">
        <f t="shared" ref="AL101:AL120" ca="1" si="28">ROUND(((Y101-(AK101*365))/30),0)</f>
        <v>3</v>
      </c>
      <c r="AM101" s="675"/>
      <c r="AN101" s="675"/>
      <c r="AO101" s="675" t="s">
        <v>503</v>
      </c>
      <c r="AP101" s="675"/>
      <c r="AQ101" s="675" t="s">
        <v>335</v>
      </c>
      <c r="AR101" s="675"/>
      <c r="AS101" s="675" t="s">
        <v>335</v>
      </c>
      <c r="AT101" s="675"/>
      <c r="AU101" s="675" t="s">
        <v>335</v>
      </c>
      <c r="AV101" s="675" t="s">
        <v>335</v>
      </c>
      <c r="AW101" s="675" t="s">
        <v>335</v>
      </c>
      <c r="AX101" s="217" t="s">
        <v>220</v>
      </c>
      <c r="AY101" s="675" t="s">
        <v>335</v>
      </c>
      <c r="AZ101" s="675" t="s">
        <v>335</v>
      </c>
      <c r="BA101" s="678">
        <v>550</v>
      </c>
      <c r="BB101" s="678">
        <v>2011</v>
      </c>
      <c r="BC101" s="841">
        <v>551</v>
      </c>
      <c r="BD101" s="678">
        <v>2012</v>
      </c>
      <c r="BE101" s="217"/>
      <c r="BF101" s="678" t="s">
        <v>71</v>
      </c>
      <c r="BG101" s="678">
        <v>2009</v>
      </c>
      <c r="BH101" s="687" t="s">
        <v>589</v>
      </c>
      <c r="BI101" s="687"/>
      <c r="BJ101" s="675"/>
      <c r="BK101" s="675"/>
      <c r="BL101" s="675"/>
      <c r="BM101" s="675"/>
      <c r="BN101" s="675"/>
      <c r="BO101" s="675" t="s">
        <v>335</v>
      </c>
      <c r="BP101" s="675"/>
      <c r="BQ101" s="675"/>
      <c r="BR101" s="675"/>
      <c r="BS101" s="675"/>
      <c r="BT101" s="687" t="s">
        <v>335</v>
      </c>
      <c r="BU101" s="687" t="s">
        <v>335</v>
      </c>
      <c r="BV101" s="687" t="s">
        <v>335</v>
      </c>
      <c r="BW101" s="687" t="s">
        <v>335</v>
      </c>
      <c r="BX101" s="217" t="s">
        <v>662</v>
      </c>
      <c r="BY101" s="217"/>
      <c r="BZ101" s="217"/>
      <c r="CA101" s="217"/>
      <c r="CB101" s="718" t="s">
        <v>558</v>
      </c>
    </row>
    <row r="102" spans="1:80" s="695" customFormat="1" ht="30" customHeight="1">
      <c r="A102" s="678">
        <v>92</v>
      </c>
      <c r="B102" s="678">
        <v>2</v>
      </c>
      <c r="C102" s="219" t="s">
        <v>331</v>
      </c>
      <c r="D102" s="679" t="s">
        <v>335</v>
      </c>
      <c r="E102" s="679" t="s">
        <v>335</v>
      </c>
      <c r="F102" s="675" t="s">
        <v>335</v>
      </c>
      <c r="G102" s="696" t="s">
        <v>308</v>
      </c>
      <c r="H102" s="678" t="s">
        <v>38</v>
      </c>
      <c r="I102" s="678"/>
      <c r="J102" s="678" t="s">
        <v>604</v>
      </c>
      <c r="K102" s="678" t="s">
        <v>48</v>
      </c>
      <c r="L102" s="678">
        <v>1</v>
      </c>
      <c r="M102" s="678"/>
      <c r="N102" s="217" t="s">
        <v>100</v>
      </c>
      <c r="O102" s="681" t="s">
        <v>113</v>
      </c>
      <c r="P102" s="681" t="s">
        <v>422</v>
      </c>
      <c r="Q102" s="681" t="s">
        <v>216</v>
      </c>
      <c r="R102" s="678" t="s">
        <v>1648</v>
      </c>
      <c r="S102" s="681" t="s">
        <v>1639</v>
      </c>
      <c r="T102" s="679" t="str">
        <f t="shared" si="19"/>
        <v>Lumajang, 10 SEPTEMBER 1979</v>
      </c>
      <c r="U102" s="680">
        <v>29108</v>
      </c>
      <c r="V102" s="680">
        <v>38051</v>
      </c>
      <c r="W102" s="681">
        <f t="shared" ca="1" si="20"/>
        <v>41786</v>
      </c>
      <c r="X102" s="682">
        <f t="shared" ca="1" si="21"/>
        <v>12678</v>
      </c>
      <c r="Y102" s="682">
        <f t="shared" ca="1" si="22"/>
        <v>3735</v>
      </c>
      <c r="Z102" s="676">
        <f t="shared" ca="1" si="23"/>
        <v>34</v>
      </c>
      <c r="AA102" s="676">
        <f t="shared" ca="1" si="24"/>
        <v>9</v>
      </c>
      <c r="AB102" s="826">
        <f t="shared" ca="1" si="25"/>
        <v>34</v>
      </c>
      <c r="AC102" s="676">
        <f t="shared" ca="1" si="26"/>
        <v>34</v>
      </c>
      <c r="AD102" s="676"/>
      <c r="AE102" s="676"/>
      <c r="AF102" s="676"/>
      <c r="AG102" s="676"/>
      <c r="AH102" s="675" t="s">
        <v>335</v>
      </c>
      <c r="AI102" s="675" t="s">
        <v>335</v>
      </c>
      <c r="AJ102" s="675"/>
      <c r="AK102" s="678">
        <f t="shared" ca="1" si="27"/>
        <v>10</v>
      </c>
      <c r="AL102" s="675">
        <f t="shared" ca="1" si="28"/>
        <v>3</v>
      </c>
      <c r="AM102" s="675"/>
      <c r="AN102" s="675"/>
      <c r="AO102" s="675" t="s">
        <v>503</v>
      </c>
      <c r="AP102" s="675"/>
      <c r="AQ102" s="675" t="s">
        <v>335</v>
      </c>
      <c r="AR102" s="675"/>
      <c r="AS102" s="675" t="s">
        <v>335</v>
      </c>
      <c r="AT102" s="675"/>
      <c r="AU102" s="675" t="s">
        <v>335</v>
      </c>
      <c r="AV102" s="675" t="s">
        <v>335</v>
      </c>
      <c r="AW102" s="675" t="s">
        <v>335</v>
      </c>
      <c r="AX102" s="217" t="s">
        <v>220</v>
      </c>
      <c r="AY102" s="675" t="s">
        <v>335</v>
      </c>
      <c r="AZ102" s="675" t="s">
        <v>335</v>
      </c>
      <c r="BA102" s="678">
        <v>553</v>
      </c>
      <c r="BB102" s="678">
        <v>2011</v>
      </c>
      <c r="BC102" s="841">
        <v>554</v>
      </c>
      <c r="BD102" s="678">
        <v>2012</v>
      </c>
      <c r="BE102" s="217"/>
      <c r="BF102" s="678" t="s">
        <v>71</v>
      </c>
      <c r="BG102" s="678">
        <v>1998</v>
      </c>
      <c r="BH102" s="217" t="s">
        <v>75</v>
      </c>
      <c r="BI102" s="217"/>
      <c r="BJ102" s="675"/>
      <c r="BK102" s="675"/>
      <c r="BL102" s="675"/>
      <c r="BM102" s="675"/>
      <c r="BN102" s="675"/>
      <c r="BO102" s="675" t="s">
        <v>335</v>
      </c>
      <c r="BP102" s="675"/>
      <c r="BQ102" s="675"/>
      <c r="BR102" s="675"/>
      <c r="BS102" s="675"/>
      <c r="BT102" s="687" t="s">
        <v>335</v>
      </c>
      <c r="BU102" s="687" t="s">
        <v>335</v>
      </c>
      <c r="BV102" s="687" t="s">
        <v>335</v>
      </c>
      <c r="BW102" s="687" t="s">
        <v>335</v>
      </c>
      <c r="BX102" s="217" t="s">
        <v>517</v>
      </c>
      <c r="BY102" s="217"/>
      <c r="BZ102" s="217" t="s">
        <v>1192</v>
      </c>
      <c r="CA102" s="217"/>
      <c r="CB102" s="718" t="s">
        <v>560</v>
      </c>
    </row>
    <row r="103" spans="1:80" s="695" customFormat="1" ht="30" customHeight="1">
      <c r="A103" s="678">
        <v>93</v>
      </c>
      <c r="B103" s="678">
        <v>3</v>
      </c>
      <c r="C103" s="710"/>
      <c r="D103" s="679" t="s">
        <v>335</v>
      </c>
      <c r="E103" s="679" t="s">
        <v>335</v>
      </c>
      <c r="F103" s="675" t="s">
        <v>335</v>
      </c>
      <c r="G103" s="696" t="s">
        <v>316</v>
      </c>
      <c r="H103" s="678" t="s">
        <v>38</v>
      </c>
      <c r="I103" s="678"/>
      <c r="J103" s="678" t="s">
        <v>604</v>
      </c>
      <c r="K103" s="678" t="s">
        <v>48</v>
      </c>
      <c r="L103" s="678">
        <v>1</v>
      </c>
      <c r="M103" s="678"/>
      <c r="N103" s="217" t="s">
        <v>100</v>
      </c>
      <c r="O103" s="719" t="s">
        <v>322</v>
      </c>
      <c r="P103" s="719" t="s">
        <v>419</v>
      </c>
      <c r="Q103" s="719" t="s">
        <v>329</v>
      </c>
      <c r="R103" s="678" t="s">
        <v>1648</v>
      </c>
      <c r="S103" s="719" t="s">
        <v>1636</v>
      </c>
      <c r="T103" s="679" t="str">
        <f t="shared" si="19"/>
        <v>Lumajang, 14 JUNI 1954</v>
      </c>
      <c r="U103" s="723">
        <v>19889</v>
      </c>
      <c r="V103" s="680">
        <v>38051</v>
      </c>
      <c r="W103" s="681">
        <f t="shared" ca="1" si="20"/>
        <v>41786</v>
      </c>
      <c r="X103" s="682">
        <f t="shared" ca="1" si="21"/>
        <v>21897</v>
      </c>
      <c r="Y103" s="682">
        <f t="shared" ca="1" si="22"/>
        <v>3735</v>
      </c>
      <c r="Z103" s="676">
        <f t="shared" ca="1" si="23"/>
        <v>59</v>
      </c>
      <c r="AA103" s="676">
        <f t="shared" ca="1" si="24"/>
        <v>12</v>
      </c>
      <c r="AB103" s="826">
        <f t="shared" ca="1" si="25"/>
        <v>59</v>
      </c>
      <c r="AC103" s="676">
        <f t="shared" ca="1" si="26"/>
        <v>59</v>
      </c>
      <c r="AD103" s="683">
        <v>1</v>
      </c>
      <c r="AE103" s="683"/>
      <c r="AF103" s="683"/>
      <c r="AG103" s="683"/>
      <c r="AH103" s="675" t="s">
        <v>335</v>
      </c>
      <c r="AI103" s="675" t="s">
        <v>335</v>
      </c>
      <c r="AJ103" s="675"/>
      <c r="AK103" s="678">
        <f t="shared" ca="1" si="27"/>
        <v>10</v>
      </c>
      <c r="AL103" s="675">
        <f t="shared" ca="1" si="28"/>
        <v>3</v>
      </c>
      <c r="AM103" s="675"/>
      <c r="AN103" s="675"/>
      <c r="AO103" s="675" t="s">
        <v>503</v>
      </c>
      <c r="AP103" s="675"/>
      <c r="AQ103" s="675" t="s">
        <v>335</v>
      </c>
      <c r="AR103" s="675"/>
      <c r="AS103" s="675" t="s">
        <v>335</v>
      </c>
      <c r="AT103" s="675"/>
      <c r="AU103" s="675" t="s">
        <v>335</v>
      </c>
      <c r="AV103" s="675" t="s">
        <v>335</v>
      </c>
      <c r="AW103" s="675" t="s">
        <v>335</v>
      </c>
      <c r="AX103" s="217" t="s">
        <v>220</v>
      </c>
      <c r="AY103" s="675" t="s">
        <v>335</v>
      </c>
      <c r="AZ103" s="675" t="s">
        <v>335</v>
      </c>
      <c r="BA103" s="678">
        <v>546</v>
      </c>
      <c r="BB103" s="678">
        <v>2011</v>
      </c>
      <c r="BC103" s="841">
        <v>547</v>
      </c>
      <c r="BD103" s="678">
        <v>2012</v>
      </c>
      <c r="BE103" s="217"/>
      <c r="BF103" s="675" t="s">
        <v>335</v>
      </c>
      <c r="BG103" s="675" t="s">
        <v>335</v>
      </c>
      <c r="BH103" s="687" t="s">
        <v>335</v>
      </c>
      <c r="BI103" s="687"/>
      <c r="BJ103" s="675"/>
      <c r="BK103" s="675"/>
      <c r="BL103" s="675"/>
      <c r="BM103" s="675"/>
      <c r="BN103" s="675"/>
      <c r="BO103" s="675" t="s">
        <v>335</v>
      </c>
      <c r="BP103" s="675"/>
      <c r="BQ103" s="675"/>
      <c r="BR103" s="675"/>
      <c r="BS103" s="675"/>
      <c r="BT103" s="687" t="s">
        <v>335</v>
      </c>
      <c r="BU103" s="687" t="s">
        <v>335</v>
      </c>
      <c r="BV103" s="687" t="s">
        <v>335</v>
      </c>
      <c r="BW103" s="687" t="s">
        <v>335</v>
      </c>
      <c r="BX103" s="217" t="s">
        <v>510</v>
      </c>
      <c r="BY103" s="217"/>
      <c r="BZ103" s="217"/>
      <c r="CA103" s="217"/>
      <c r="CB103" s="718" t="s">
        <v>335</v>
      </c>
    </row>
    <row r="104" spans="1:80" s="695" customFormat="1" ht="30" customHeight="1">
      <c r="A104" s="678">
        <v>94</v>
      </c>
      <c r="B104" s="678">
        <v>4</v>
      </c>
      <c r="C104" s="679" t="s">
        <v>332</v>
      </c>
      <c r="D104" s="679" t="s">
        <v>335</v>
      </c>
      <c r="E104" s="679" t="s">
        <v>335</v>
      </c>
      <c r="F104" s="675" t="s">
        <v>335</v>
      </c>
      <c r="G104" s="217" t="s">
        <v>310</v>
      </c>
      <c r="H104" s="678" t="s">
        <v>38</v>
      </c>
      <c r="I104" s="678"/>
      <c r="J104" s="678" t="s">
        <v>604</v>
      </c>
      <c r="K104" s="678" t="s">
        <v>48</v>
      </c>
      <c r="L104" s="678">
        <v>1</v>
      </c>
      <c r="M104" s="678"/>
      <c r="N104" s="217" t="s">
        <v>100</v>
      </c>
      <c r="O104" s="681" t="s">
        <v>291</v>
      </c>
      <c r="P104" s="719" t="s">
        <v>423</v>
      </c>
      <c r="Q104" s="681" t="s">
        <v>270</v>
      </c>
      <c r="R104" s="678" t="s">
        <v>1648</v>
      </c>
      <c r="S104" s="719" t="s">
        <v>1643</v>
      </c>
      <c r="T104" s="679" t="str">
        <f t="shared" si="19"/>
        <v>Lumajang, 05 JANUARI 1983</v>
      </c>
      <c r="U104" s="680">
        <v>30321</v>
      </c>
      <c r="V104" s="680">
        <v>38551</v>
      </c>
      <c r="W104" s="681">
        <f t="shared" ca="1" si="20"/>
        <v>41786</v>
      </c>
      <c r="X104" s="682">
        <f t="shared" ca="1" si="21"/>
        <v>11465</v>
      </c>
      <c r="Y104" s="682">
        <f t="shared" ca="1" si="22"/>
        <v>3235</v>
      </c>
      <c r="Z104" s="676">
        <f t="shared" ca="1" si="23"/>
        <v>31</v>
      </c>
      <c r="AA104" s="676">
        <f t="shared" ca="1" si="24"/>
        <v>5</v>
      </c>
      <c r="AB104" s="826">
        <f t="shared" ca="1" si="25"/>
        <v>31</v>
      </c>
      <c r="AC104" s="676">
        <f t="shared" ca="1" si="26"/>
        <v>31</v>
      </c>
      <c r="AD104" s="676"/>
      <c r="AE104" s="676"/>
      <c r="AF104" s="676"/>
      <c r="AG104" s="676"/>
      <c r="AH104" s="675" t="s">
        <v>335</v>
      </c>
      <c r="AI104" s="675" t="s">
        <v>335</v>
      </c>
      <c r="AJ104" s="675"/>
      <c r="AK104" s="678">
        <f t="shared" ca="1" si="27"/>
        <v>8</v>
      </c>
      <c r="AL104" s="675">
        <f t="shared" ca="1" si="28"/>
        <v>11</v>
      </c>
      <c r="AM104" s="675"/>
      <c r="AN104" s="675"/>
      <c r="AO104" s="675" t="s">
        <v>494</v>
      </c>
      <c r="AP104" s="675"/>
      <c r="AQ104" s="675" t="s">
        <v>335</v>
      </c>
      <c r="AR104" s="675"/>
      <c r="AS104" s="675" t="s">
        <v>335</v>
      </c>
      <c r="AT104" s="675"/>
      <c r="AU104" s="675" t="s">
        <v>335</v>
      </c>
      <c r="AV104" s="675" t="s">
        <v>335</v>
      </c>
      <c r="AW104" s="675" t="s">
        <v>335</v>
      </c>
      <c r="AX104" s="217" t="s">
        <v>220</v>
      </c>
      <c r="AY104" s="675" t="s">
        <v>335</v>
      </c>
      <c r="AZ104" s="675" t="s">
        <v>335</v>
      </c>
      <c r="BA104" s="678">
        <v>550</v>
      </c>
      <c r="BB104" s="678">
        <v>2011</v>
      </c>
      <c r="BC104" s="841">
        <v>551</v>
      </c>
      <c r="BD104" s="678">
        <v>2012</v>
      </c>
      <c r="BE104" s="217"/>
      <c r="BF104" s="678" t="s">
        <v>71</v>
      </c>
      <c r="BG104" s="678">
        <v>2011</v>
      </c>
      <c r="BH104" s="687" t="s">
        <v>589</v>
      </c>
      <c r="BI104" s="687"/>
      <c r="BJ104" s="675"/>
      <c r="BK104" s="675"/>
      <c r="BL104" s="675"/>
      <c r="BM104" s="675"/>
      <c r="BN104" s="675"/>
      <c r="BO104" s="675" t="s">
        <v>335</v>
      </c>
      <c r="BP104" s="675"/>
      <c r="BQ104" s="675"/>
      <c r="BR104" s="675"/>
      <c r="BS104" s="675"/>
      <c r="BT104" s="687" t="s">
        <v>335</v>
      </c>
      <c r="BU104" s="687" t="s">
        <v>335</v>
      </c>
      <c r="BV104" s="687" t="s">
        <v>335</v>
      </c>
      <c r="BW104" s="687" t="s">
        <v>335</v>
      </c>
      <c r="BX104" s="217" t="s">
        <v>662</v>
      </c>
      <c r="BY104" s="217"/>
      <c r="BZ104" s="217" t="s">
        <v>1193</v>
      </c>
      <c r="CA104" s="217"/>
      <c r="CB104" s="718" t="s">
        <v>335</v>
      </c>
    </row>
    <row r="105" spans="1:80" s="695" customFormat="1" ht="30" customHeight="1">
      <c r="A105" s="678">
        <v>95</v>
      </c>
      <c r="B105" s="678">
        <v>5</v>
      </c>
      <c r="C105" s="679" t="s">
        <v>333</v>
      </c>
      <c r="D105" s="679" t="s">
        <v>335</v>
      </c>
      <c r="E105" s="679" t="s">
        <v>335</v>
      </c>
      <c r="F105" s="675" t="s">
        <v>335</v>
      </c>
      <c r="G105" s="696" t="s">
        <v>311</v>
      </c>
      <c r="H105" s="678" t="s">
        <v>38</v>
      </c>
      <c r="I105" s="678"/>
      <c r="J105" s="678" t="s">
        <v>604</v>
      </c>
      <c r="K105" s="678" t="s">
        <v>48</v>
      </c>
      <c r="L105" s="678">
        <v>1</v>
      </c>
      <c r="M105" s="678"/>
      <c r="N105" s="217" t="s">
        <v>100</v>
      </c>
      <c r="O105" s="681" t="s">
        <v>291</v>
      </c>
      <c r="P105" s="681" t="s">
        <v>422</v>
      </c>
      <c r="Q105" s="681" t="s">
        <v>275</v>
      </c>
      <c r="R105" s="678" t="s">
        <v>1648</v>
      </c>
      <c r="S105" s="681" t="s">
        <v>1639</v>
      </c>
      <c r="T105" s="679" t="str">
        <f t="shared" si="19"/>
        <v>Lumajang, 05 SEPTEMBER 1984</v>
      </c>
      <c r="U105" s="680">
        <v>30930</v>
      </c>
      <c r="V105" s="680">
        <v>38916</v>
      </c>
      <c r="W105" s="681">
        <f t="shared" ca="1" si="20"/>
        <v>41786</v>
      </c>
      <c r="X105" s="682">
        <f t="shared" ca="1" si="21"/>
        <v>10856</v>
      </c>
      <c r="Y105" s="682">
        <f t="shared" ca="1" si="22"/>
        <v>2870</v>
      </c>
      <c r="Z105" s="676">
        <f t="shared" ca="1" si="23"/>
        <v>29</v>
      </c>
      <c r="AA105" s="676">
        <f t="shared" ca="1" si="24"/>
        <v>9</v>
      </c>
      <c r="AB105" s="826">
        <f t="shared" ca="1" si="25"/>
        <v>29</v>
      </c>
      <c r="AC105" s="676">
        <f t="shared" ca="1" si="26"/>
        <v>29</v>
      </c>
      <c r="AD105" s="676"/>
      <c r="AE105" s="676"/>
      <c r="AF105" s="676"/>
      <c r="AG105" s="676"/>
      <c r="AH105" s="675" t="s">
        <v>335</v>
      </c>
      <c r="AI105" s="675" t="s">
        <v>335</v>
      </c>
      <c r="AJ105" s="675"/>
      <c r="AK105" s="678">
        <f t="shared" ca="1" si="27"/>
        <v>7</v>
      </c>
      <c r="AL105" s="675">
        <f t="shared" ca="1" si="28"/>
        <v>11</v>
      </c>
      <c r="AM105" s="675"/>
      <c r="AN105" s="675"/>
      <c r="AO105" s="675" t="s">
        <v>491</v>
      </c>
      <c r="AP105" s="675"/>
      <c r="AQ105" s="675" t="s">
        <v>335</v>
      </c>
      <c r="AR105" s="675"/>
      <c r="AS105" s="675" t="s">
        <v>335</v>
      </c>
      <c r="AT105" s="675"/>
      <c r="AU105" s="675" t="s">
        <v>335</v>
      </c>
      <c r="AV105" s="675" t="s">
        <v>335</v>
      </c>
      <c r="AW105" s="675" t="s">
        <v>335</v>
      </c>
      <c r="AX105" s="217" t="s">
        <v>220</v>
      </c>
      <c r="AY105" s="675" t="s">
        <v>335</v>
      </c>
      <c r="AZ105" s="675" t="s">
        <v>335</v>
      </c>
      <c r="BA105" s="678">
        <v>550</v>
      </c>
      <c r="BB105" s="678">
        <v>2011</v>
      </c>
      <c r="BC105" s="841">
        <v>551</v>
      </c>
      <c r="BD105" s="678">
        <v>2012</v>
      </c>
      <c r="BE105" s="217"/>
      <c r="BF105" s="678" t="s">
        <v>600</v>
      </c>
      <c r="BG105" s="678">
        <v>2006</v>
      </c>
      <c r="BH105" s="217" t="s">
        <v>590</v>
      </c>
      <c r="BI105" s="217"/>
      <c r="BJ105" s="675"/>
      <c r="BK105" s="675"/>
      <c r="BL105" s="675"/>
      <c r="BM105" s="675"/>
      <c r="BN105" s="675"/>
      <c r="BO105" s="675" t="s">
        <v>335</v>
      </c>
      <c r="BP105" s="675"/>
      <c r="BQ105" s="675"/>
      <c r="BR105" s="675"/>
      <c r="BS105" s="675"/>
      <c r="BT105" s="687" t="s">
        <v>335</v>
      </c>
      <c r="BU105" s="687" t="s">
        <v>335</v>
      </c>
      <c r="BV105" s="687" t="s">
        <v>335</v>
      </c>
      <c r="BW105" s="687" t="s">
        <v>335</v>
      </c>
      <c r="BX105" s="217" t="s">
        <v>489</v>
      </c>
      <c r="BY105" s="217"/>
      <c r="BZ105" s="217" t="s">
        <v>1194</v>
      </c>
      <c r="CA105" s="217"/>
      <c r="CB105" s="718" t="s">
        <v>335</v>
      </c>
    </row>
    <row r="106" spans="1:80" s="695" customFormat="1" ht="30" customHeight="1">
      <c r="A106" s="678">
        <v>96</v>
      </c>
      <c r="B106" s="678">
        <v>6</v>
      </c>
      <c r="C106" s="679" t="s">
        <v>334</v>
      </c>
      <c r="D106" s="679" t="s">
        <v>335</v>
      </c>
      <c r="E106" s="679" t="s">
        <v>335</v>
      </c>
      <c r="F106" s="675" t="s">
        <v>335</v>
      </c>
      <c r="G106" s="696" t="s">
        <v>312</v>
      </c>
      <c r="H106" s="678"/>
      <c r="I106" s="689" t="s">
        <v>39</v>
      </c>
      <c r="J106" s="678" t="s">
        <v>604</v>
      </c>
      <c r="K106" s="678" t="s">
        <v>48</v>
      </c>
      <c r="L106" s="678">
        <v>1</v>
      </c>
      <c r="M106" s="678"/>
      <c r="N106" s="217" t="s">
        <v>100</v>
      </c>
      <c r="O106" s="681" t="s">
        <v>429</v>
      </c>
      <c r="P106" s="719" t="s">
        <v>417</v>
      </c>
      <c r="Q106" s="681" t="s">
        <v>272</v>
      </c>
      <c r="R106" s="678" t="s">
        <v>1648</v>
      </c>
      <c r="S106" s="719" t="s">
        <v>1645</v>
      </c>
      <c r="T106" s="679" t="str">
        <f t="shared" si="19"/>
        <v>Lumajang, 07 MARET 1988</v>
      </c>
      <c r="U106" s="680">
        <v>32209</v>
      </c>
      <c r="V106" s="680">
        <v>38916</v>
      </c>
      <c r="W106" s="681">
        <f t="shared" ca="1" si="20"/>
        <v>41786</v>
      </c>
      <c r="X106" s="682">
        <f t="shared" ca="1" si="21"/>
        <v>9577</v>
      </c>
      <c r="Y106" s="682">
        <f t="shared" ca="1" si="22"/>
        <v>2870</v>
      </c>
      <c r="Z106" s="676">
        <f t="shared" ca="1" si="23"/>
        <v>26</v>
      </c>
      <c r="AA106" s="676">
        <f t="shared" ca="1" si="24"/>
        <v>3</v>
      </c>
      <c r="AB106" s="826">
        <f t="shared" ca="1" si="25"/>
        <v>26</v>
      </c>
      <c r="AC106" s="676">
        <f t="shared" ca="1" si="26"/>
        <v>26</v>
      </c>
      <c r="AD106" s="676"/>
      <c r="AE106" s="676"/>
      <c r="AF106" s="676"/>
      <c r="AG106" s="676"/>
      <c r="AH106" s="675" t="s">
        <v>335</v>
      </c>
      <c r="AI106" s="675" t="s">
        <v>335</v>
      </c>
      <c r="AJ106" s="675"/>
      <c r="AK106" s="678">
        <f t="shared" ca="1" si="27"/>
        <v>7</v>
      </c>
      <c r="AL106" s="675">
        <f t="shared" ca="1" si="28"/>
        <v>11</v>
      </c>
      <c r="AM106" s="675"/>
      <c r="AN106" s="675"/>
      <c r="AO106" s="675" t="s">
        <v>491</v>
      </c>
      <c r="AP106" s="675"/>
      <c r="AQ106" s="675" t="s">
        <v>335</v>
      </c>
      <c r="AR106" s="675"/>
      <c r="AS106" s="675" t="s">
        <v>335</v>
      </c>
      <c r="AT106" s="675"/>
      <c r="AU106" s="675" t="s">
        <v>335</v>
      </c>
      <c r="AV106" s="675" t="s">
        <v>335</v>
      </c>
      <c r="AW106" s="675" t="s">
        <v>335</v>
      </c>
      <c r="AX106" s="217" t="s">
        <v>220</v>
      </c>
      <c r="AY106" s="675" t="s">
        <v>335</v>
      </c>
      <c r="AZ106" s="675" t="s">
        <v>335</v>
      </c>
      <c r="BA106" s="678">
        <v>550</v>
      </c>
      <c r="BB106" s="678">
        <v>2011</v>
      </c>
      <c r="BC106" s="841">
        <v>551</v>
      </c>
      <c r="BD106" s="678">
        <v>2012</v>
      </c>
      <c r="BE106" s="217"/>
      <c r="BF106" s="678" t="s">
        <v>600</v>
      </c>
      <c r="BG106" s="678">
        <v>2006</v>
      </c>
      <c r="BH106" s="217" t="s">
        <v>590</v>
      </c>
      <c r="BI106" s="217"/>
      <c r="BJ106" s="675"/>
      <c r="BK106" s="675"/>
      <c r="BL106" s="675"/>
      <c r="BM106" s="675"/>
      <c r="BN106" s="675"/>
      <c r="BO106" s="675" t="s">
        <v>335</v>
      </c>
      <c r="BP106" s="675"/>
      <c r="BQ106" s="675"/>
      <c r="BR106" s="675"/>
      <c r="BS106" s="675"/>
      <c r="BT106" s="687" t="s">
        <v>335</v>
      </c>
      <c r="BU106" s="687" t="s">
        <v>335</v>
      </c>
      <c r="BV106" s="687" t="s">
        <v>335</v>
      </c>
      <c r="BW106" s="687" t="s">
        <v>335</v>
      </c>
      <c r="BX106" s="217" t="s">
        <v>505</v>
      </c>
      <c r="BY106" s="217"/>
      <c r="BZ106" s="217" t="s">
        <v>1195</v>
      </c>
      <c r="CA106" s="217"/>
      <c r="CB106" s="718" t="s">
        <v>586</v>
      </c>
    </row>
    <row r="107" spans="1:80" s="695" customFormat="1" ht="30" customHeight="1">
      <c r="A107" s="678">
        <v>97</v>
      </c>
      <c r="B107" s="678">
        <v>7</v>
      </c>
      <c r="C107" s="710"/>
      <c r="D107" s="679" t="s">
        <v>335</v>
      </c>
      <c r="E107" s="679" t="s">
        <v>335</v>
      </c>
      <c r="F107" s="675" t="s">
        <v>335</v>
      </c>
      <c r="G107" s="696" t="s">
        <v>1303</v>
      </c>
      <c r="H107" s="678" t="s">
        <v>38</v>
      </c>
      <c r="I107" s="678"/>
      <c r="J107" s="678" t="s">
        <v>604</v>
      </c>
      <c r="K107" s="678" t="s">
        <v>48</v>
      </c>
      <c r="L107" s="678">
        <v>1</v>
      </c>
      <c r="M107" s="678"/>
      <c r="N107" s="217" t="s">
        <v>100</v>
      </c>
      <c r="O107" s="681" t="s">
        <v>322</v>
      </c>
      <c r="P107" s="716" t="s">
        <v>420</v>
      </c>
      <c r="Q107" s="681" t="s">
        <v>273</v>
      </c>
      <c r="R107" s="678" t="s">
        <v>1648</v>
      </c>
      <c r="S107" s="716" t="s">
        <v>1644</v>
      </c>
      <c r="T107" s="679" t="str">
        <f t="shared" si="19"/>
        <v>Lumajang, 14 FEBRUARI 1985</v>
      </c>
      <c r="U107" s="680">
        <v>31092</v>
      </c>
      <c r="V107" s="680">
        <v>39279</v>
      </c>
      <c r="W107" s="681">
        <f t="shared" ca="1" si="20"/>
        <v>41786</v>
      </c>
      <c r="X107" s="682">
        <f t="shared" ca="1" si="21"/>
        <v>10694</v>
      </c>
      <c r="Y107" s="682">
        <f t="shared" ca="1" si="22"/>
        <v>2507</v>
      </c>
      <c r="Z107" s="676">
        <f t="shared" ca="1" si="23"/>
        <v>29</v>
      </c>
      <c r="AA107" s="676">
        <f t="shared" ca="1" si="24"/>
        <v>4</v>
      </c>
      <c r="AB107" s="826">
        <f t="shared" ca="1" si="25"/>
        <v>29</v>
      </c>
      <c r="AC107" s="676">
        <f t="shared" ca="1" si="26"/>
        <v>29</v>
      </c>
      <c r="AD107" s="676"/>
      <c r="AE107" s="676"/>
      <c r="AF107" s="676"/>
      <c r="AG107" s="676"/>
      <c r="AH107" s="675" t="s">
        <v>335</v>
      </c>
      <c r="AI107" s="675" t="s">
        <v>335</v>
      </c>
      <c r="AJ107" s="675"/>
      <c r="AK107" s="678">
        <f t="shared" ca="1" si="27"/>
        <v>6</v>
      </c>
      <c r="AL107" s="675">
        <f t="shared" ca="1" si="28"/>
        <v>11</v>
      </c>
      <c r="AM107" s="675"/>
      <c r="AN107" s="675"/>
      <c r="AO107" s="675" t="s">
        <v>495</v>
      </c>
      <c r="AP107" s="675"/>
      <c r="AQ107" s="675" t="s">
        <v>335</v>
      </c>
      <c r="AR107" s="675"/>
      <c r="AS107" s="675" t="s">
        <v>335</v>
      </c>
      <c r="AT107" s="675"/>
      <c r="AU107" s="675" t="s">
        <v>335</v>
      </c>
      <c r="AV107" s="675" t="s">
        <v>335</v>
      </c>
      <c r="AW107" s="675" t="s">
        <v>335</v>
      </c>
      <c r="AX107" s="217" t="s">
        <v>220</v>
      </c>
      <c r="AY107" s="675" t="s">
        <v>335</v>
      </c>
      <c r="AZ107" s="675" t="s">
        <v>335</v>
      </c>
      <c r="BA107" s="678">
        <v>550</v>
      </c>
      <c r="BB107" s="678">
        <v>2011</v>
      </c>
      <c r="BC107" s="841">
        <v>551</v>
      </c>
      <c r="BD107" s="678">
        <v>2012</v>
      </c>
      <c r="BE107" s="217" t="s">
        <v>1304</v>
      </c>
      <c r="BF107" s="678" t="s">
        <v>597</v>
      </c>
      <c r="BG107" s="678">
        <v>2012</v>
      </c>
      <c r="BH107" s="217" t="s">
        <v>702</v>
      </c>
      <c r="BI107" s="217"/>
      <c r="BJ107" s="675"/>
      <c r="BK107" s="675"/>
      <c r="BL107" s="675"/>
      <c r="BM107" s="675"/>
      <c r="BN107" s="675"/>
      <c r="BO107" s="675" t="s">
        <v>335</v>
      </c>
      <c r="BP107" s="675"/>
      <c r="BQ107" s="675"/>
      <c r="BR107" s="675"/>
      <c r="BS107" s="675"/>
      <c r="BT107" s="687" t="s">
        <v>335</v>
      </c>
      <c r="BU107" s="687" t="s">
        <v>335</v>
      </c>
      <c r="BV107" s="687" t="s">
        <v>335</v>
      </c>
      <c r="BW107" s="687" t="s">
        <v>335</v>
      </c>
      <c r="BX107" s="217" t="s">
        <v>516</v>
      </c>
      <c r="BY107" s="217"/>
      <c r="BZ107" s="217"/>
      <c r="CA107" s="217"/>
      <c r="CB107" s="718" t="s">
        <v>557</v>
      </c>
    </row>
    <row r="108" spans="1:80" s="695" customFormat="1" ht="30" customHeight="1">
      <c r="A108" s="678">
        <v>98</v>
      </c>
      <c r="B108" s="678">
        <v>8</v>
      </c>
      <c r="C108" s="679" t="s">
        <v>330</v>
      </c>
      <c r="D108" s="679" t="s">
        <v>335</v>
      </c>
      <c r="E108" s="679" t="s">
        <v>335</v>
      </c>
      <c r="F108" s="675" t="s">
        <v>335</v>
      </c>
      <c r="G108" s="696" t="s">
        <v>307</v>
      </c>
      <c r="H108" s="678"/>
      <c r="I108" s="689" t="s">
        <v>39</v>
      </c>
      <c r="J108" s="678" t="s">
        <v>604</v>
      </c>
      <c r="K108" s="678" t="s">
        <v>48</v>
      </c>
      <c r="L108" s="678">
        <v>1</v>
      </c>
      <c r="M108" s="678"/>
      <c r="N108" s="217" t="s">
        <v>100</v>
      </c>
      <c r="O108" s="681" t="s">
        <v>118</v>
      </c>
      <c r="P108" s="719" t="s">
        <v>417</v>
      </c>
      <c r="Q108" s="681" t="s">
        <v>273</v>
      </c>
      <c r="R108" s="678" t="s">
        <v>1648</v>
      </c>
      <c r="S108" s="719" t="s">
        <v>1645</v>
      </c>
      <c r="T108" s="679" t="str">
        <f t="shared" si="19"/>
        <v>Lumajang, 27 MARET 1985</v>
      </c>
      <c r="U108" s="680">
        <v>31133</v>
      </c>
      <c r="V108" s="680">
        <v>39279</v>
      </c>
      <c r="W108" s="681">
        <f t="shared" ca="1" si="20"/>
        <v>41786</v>
      </c>
      <c r="X108" s="682">
        <f t="shared" ca="1" si="21"/>
        <v>10653</v>
      </c>
      <c r="Y108" s="682">
        <f t="shared" ca="1" si="22"/>
        <v>2507</v>
      </c>
      <c r="Z108" s="676">
        <f t="shared" ca="1" si="23"/>
        <v>29</v>
      </c>
      <c r="AA108" s="676">
        <f t="shared" ca="1" si="24"/>
        <v>2</v>
      </c>
      <c r="AB108" s="826">
        <f t="shared" ca="1" si="25"/>
        <v>29</v>
      </c>
      <c r="AC108" s="676">
        <f t="shared" ca="1" si="26"/>
        <v>29</v>
      </c>
      <c r="AD108" s="676"/>
      <c r="AE108" s="676"/>
      <c r="AF108" s="676"/>
      <c r="AG108" s="676"/>
      <c r="AH108" s="675" t="s">
        <v>335</v>
      </c>
      <c r="AI108" s="675" t="s">
        <v>335</v>
      </c>
      <c r="AJ108" s="675"/>
      <c r="AK108" s="678">
        <f t="shared" ca="1" si="27"/>
        <v>6</v>
      </c>
      <c r="AL108" s="675">
        <f t="shared" ca="1" si="28"/>
        <v>11</v>
      </c>
      <c r="AM108" s="675"/>
      <c r="AN108" s="675"/>
      <c r="AO108" s="675" t="s">
        <v>495</v>
      </c>
      <c r="AP108" s="675"/>
      <c r="AQ108" s="675" t="s">
        <v>335</v>
      </c>
      <c r="AR108" s="675"/>
      <c r="AS108" s="675" t="s">
        <v>335</v>
      </c>
      <c r="AT108" s="675"/>
      <c r="AU108" s="675" t="s">
        <v>335</v>
      </c>
      <c r="AV108" s="675" t="s">
        <v>335</v>
      </c>
      <c r="AW108" s="675" t="s">
        <v>335</v>
      </c>
      <c r="AX108" s="217" t="s">
        <v>220</v>
      </c>
      <c r="AY108" s="675" t="s">
        <v>335</v>
      </c>
      <c r="AZ108" s="675" t="s">
        <v>335</v>
      </c>
      <c r="BA108" s="678">
        <v>551</v>
      </c>
      <c r="BB108" s="678">
        <v>2011</v>
      </c>
      <c r="BC108" s="841">
        <v>552</v>
      </c>
      <c r="BD108" s="678">
        <v>2012</v>
      </c>
      <c r="BE108" s="217" t="s">
        <v>995</v>
      </c>
      <c r="BF108" s="678" t="s">
        <v>598</v>
      </c>
      <c r="BG108" s="678">
        <v>2006</v>
      </c>
      <c r="BH108" s="713" t="s">
        <v>344</v>
      </c>
      <c r="BI108" s="713"/>
      <c r="BJ108" s="675"/>
      <c r="BK108" s="675"/>
      <c r="BL108" s="675"/>
      <c r="BM108" s="675"/>
      <c r="BN108" s="675"/>
      <c r="BO108" s="675" t="s">
        <v>335</v>
      </c>
      <c r="BP108" s="675"/>
      <c r="BQ108" s="675"/>
      <c r="BR108" s="675"/>
      <c r="BS108" s="675"/>
      <c r="BT108" s="687" t="s">
        <v>335</v>
      </c>
      <c r="BU108" s="687" t="s">
        <v>335</v>
      </c>
      <c r="BV108" s="687" t="s">
        <v>335</v>
      </c>
      <c r="BW108" s="687" t="s">
        <v>335</v>
      </c>
      <c r="BX108" s="217" t="s">
        <v>519</v>
      </c>
      <c r="BY108" s="217"/>
      <c r="BZ108" s="217" t="s">
        <v>1196</v>
      </c>
      <c r="CA108" s="217"/>
      <c r="CB108" s="718" t="s">
        <v>561</v>
      </c>
    </row>
    <row r="109" spans="1:80" s="695" customFormat="1" ht="30" customHeight="1">
      <c r="A109" s="678">
        <v>99</v>
      </c>
      <c r="B109" s="678">
        <v>9</v>
      </c>
      <c r="C109" s="710"/>
      <c r="D109" s="679" t="s">
        <v>335</v>
      </c>
      <c r="E109" s="679" t="s">
        <v>335</v>
      </c>
      <c r="F109" s="675" t="s">
        <v>335</v>
      </c>
      <c r="G109" s="696" t="s">
        <v>313</v>
      </c>
      <c r="H109" s="678" t="s">
        <v>38</v>
      </c>
      <c r="I109" s="678"/>
      <c r="J109" s="678" t="s">
        <v>604</v>
      </c>
      <c r="K109" s="678" t="s">
        <v>48</v>
      </c>
      <c r="L109" s="678">
        <v>1</v>
      </c>
      <c r="M109" s="678"/>
      <c r="N109" s="217" t="s">
        <v>100</v>
      </c>
      <c r="O109" s="681" t="s">
        <v>428</v>
      </c>
      <c r="P109" s="681" t="s">
        <v>415</v>
      </c>
      <c r="Q109" s="681" t="s">
        <v>216</v>
      </c>
      <c r="R109" s="678" t="s">
        <v>1648</v>
      </c>
      <c r="S109" s="681" t="s">
        <v>1637</v>
      </c>
      <c r="T109" s="679" t="str">
        <f t="shared" si="19"/>
        <v>Lumajang, 02 JULI 1979</v>
      </c>
      <c r="U109" s="680">
        <v>29038</v>
      </c>
      <c r="V109" s="680">
        <v>39643</v>
      </c>
      <c r="W109" s="681">
        <f t="shared" ca="1" si="20"/>
        <v>41786</v>
      </c>
      <c r="X109" s="682">
        <f t="shared" ca="1" si="21"/>
        <v>12748</v>
      </c>
      <c r="Y109" s="682">
        <f t="shared" ca="1" si="22"/>
        <v>2143</v>
      </c>
      <c r="Z109" s="676">
        <f t="shared" ca="1" si="23"/>
        <v>34</v>
      </c>
      <c r="AA109" s="676">
        <f t="shared" ca="1" si="24"/>
        <v>11</v>
      </c>
      <c r="AB109" s="826">
        <f t="shared" ca="1" si="25"/>
        <v>34</v>
      </c>
      <c r="AC109" s="676">
        <f t="shared" ca="1" si="26"/>
        <v>34</v>
      </c>
      <c r="AD109" s="676"/>
      <c r="AE109" s="676"/>
      <c r="AF109" s="676"/>
      <c r="AG109" s="676"/>
      <c r="AH109" s="675" t="s">
        <v>335</v>
      </c>
      <c r="AI109" s="675" t="s">
        <v>335</v>
      </c>
      <c r="AJ109" s="675"/>
      <c r="AK109" s="678">
        <f t="shared" ca="1" si="27"/>
        <v>5</v>
      </c>
      <c r="AL109" s="675">
        <f t="shared" ca="1" si="28"/>
        <v>11</v>
      </c>
      <c r="AM109" s="675"/>
      <c r="AN109" s="675"/>
      <c r="AO109" s="675" t="s">
        <v>496</v>
      </c>
      <c r="AP109" s="675"/>
      <c r="AQ109" s="675" t="s">
        <v>335</v>
      </c>
      <c r="AR109" s="675"/>
      <c r="AS109" s="675" t="s">
        <v>335</v>
      </c>
      <c r="AT109" s="675"/>
      <c r="AU109" s="675" t="s">
        <v>335</v>
      </c>
      <c r="AV109" s="675" t="s">
        <v>335</v>
      </c>
      <c r="AW109" s="675" t="s">
        <v>335</v>
      </c>
      <c r="AX109" s="217" t="s">
        <v>220</v>
      </c>
      <c r="AY109" s="675" t="s">
        <v>335</v>
      </c>
      <c r="AZ109" s="675" t="s">
        <v>335</v>
      </c>
      <c r="BA109" s="678">
        <v>548</v>
      </c>
      <c r="BB109" s="678">
        <v>2011</v>
      </c>
      <c r="BC109" s="841">
        <v>549</v>
      </c>
      <c r="BD109" s="678">
        <v>2012</v>
      </c>
      <c r="BE109" s="217"/>
      <c r="BF109" s="678" t="s">
        <v>71</v>
      </c>
      <c r="BG109" s="678">
        <v>2011</v>
      </c>
      <c r="BH109" s="687" t="s">
        <v>589</v>
      </c>
      <c r="BI109" s="687"/>
      <c r="BJ109" s="675"/>
      <c r="BK109" s="675"/>
      <c r="BL109" s="675"/>
      <c r="BM109" s="675"/>
      <c r="BN109" s="675"/>
      <c r="BO109" s="675" t="s">
        <v>335</v>
      </c>
      <c r="BP109" s="675"/>
      <c r="BQ109" s="675"/>
      <c r="BR109" s="675"/>
      <c r="BS109" s="675"/>
      <c r="BT109" s="687" t="s">
        <v>335</v>
      </c>
      <c r="BU109" s="687" t="s">
        <v>335</v>
      </c>
      <c r="BV109" s="687" t="s">
        <v>335</v>
      </c>
      <c r="BW109" s="687" t="s">
        <v>335</v>
      </c>
      <c r="BX109" s="217" t="s">
        <v>512</v>
      </c>
      <c r="BY109" s="217"/>
      <c r="BZ109" s="217"/>
      <c r="CA109" s="217"/>
      <c r="CB109" s="718" t="s">
        <v>335</v>
      </c>
    </row>
    <row r="110" spans="1:80" s="695" customFormat="1" ht="30" customHeight="1">
      <c r="A110" s="678">
        <v>100</v>
      </c>
      <c r="B110" s="678">
        <v>10</v>
      </c>
      <c r="C110" s="710"/>
      <c r="D110" s="679" t="s">
        <v>335</v>
      </c>
      <c r="E110" s="679" t="s">
        <v>335</v>
      </c>
      <c r="F110" s="675" t="s">
        <v>335</v>
      </c>
      <c r="G110" s="696" t="s">
        <v>680</v>
      </c>
      <c r="H110" s="678" t="s">
        <v>38</v>
      </c>
      <c r="I110" s="678"/>
      <c r="J110" s="678" t="s">
        <v>604</v>
      </c>
      <c r="K110" s="678" t="s">
        <v>48</v>
      </c>
      <c r="L110" s="678">
        <v>1</v>
      </c>
      <c r="M110" s="678"/>
      <c r="N110" s="217" t="s">
        <v>100</v>
      </c>
      <c r="O110" s="681" t="s">
        <v>323</v>
      </c>
      <c r="P110" s="681" t="s">
        <v>422</v>
      </c>
      <c r="Q110" s="681" t="s">
        <v>274</v>
      </c>
      <c r="R110" s="678" t="s">
        <v>1648</v>
      </c>
      <c r="S110" s="681" t="s">
        <v>1639</v>
      </c>
      <c r="T110" s="679" t="str">
        <f t="shared" si="19"/>
        <v>Lumajang, 29 SEPTEMBER 1987</v>
      </c>
      <c r="U110" s="723">
        <v>32049</v>
      </c>
      <c r="V110" s="680">
        <v>39643</v>
      </c>
      <c r="W110" s="681">
        <f t="shared" ca="1" si="20"/>
        <v>41786</v>
      </c>
      <c r="X110" s="682">
        <f t="shared" ca="1" si="21"/>
        <v>9737</v>
      </c>
      <c r="Y110" s="682">
        <f t="shared" ca="1" si="22"/>
        <v>2143</v>
      </c>
      <c r="Z110" s="676">
        <f t="shared" ca="1" si="23"/>
        <v>26</v>
      </c>
      <c r="AA110" s="676">
        <f t="shared" ca="1" si="24"/>
        <v>8</v>
      </c>
      <c r="AB110" s="826">
        <f t="shared" ca="1" si="25"/>
        <v>26</v>
      </c>
      <c r="AC110" s="676">
        <f t="shared" ca="1" si="26"/>
        <v>26</v>
      </c>
      <c r="AD110" s="676"/>
      <c r="AE110" s="676"/>
      <c r="AF110" s="676"/>
      <c r="AG110" s="676"/>
      <c r="AH110" s="675" t="s">
        <v>335</v>
      </c>
      <c r="AI110" s="675" t="s">
        <v>335</v>
      </c>
      <c r="AJ110" s="675"/>
      <c r="AK110" s="678">
        <f t="shared" ca="1" si="27"/>
        <v>5</v>
      </c>
      <c r="AL110" s="675">
        <f t="shared" ca="1" si="28"/>
        <v>11</v>
      </c>
      <c r="AM110" s="675"/>
      <c r="AN110" s="675"/>
      <c r="AO110" s="675" t="s">
        <v>496</v>
      </c>
      <c r="AP110" s="675"/>
      <c r="AQ110" s="675" t="s">
        <v>335</v>
      </c>
      <c r="AR110" s="675"/>
      <c r="AS110" s="675" t="s">
        <v>335</v>
      </c>
      <c r="AT110" s="675"/>
      <c r="AU110" s="675" t="s">
        <v>335</v>
      </c>
      <c r="AV110" s="675" t="s">
        <v>335</v>
      </c>
      <c r="AW110" s="675" t="s">
        <v>335</v>
      </c>
      <c r="AX110" s="217" t="s">
        <v>220</v>
      </c>
      <c r="AY110" s="675" t="s">
        <v>335</v>
      </c>
      <c r="AZ110" s="675" t="s">
        <v>335</v>
      </c>
      <c r="BA110" s="678">
        <v>548</v>
      </c>
      <c r="BB110" s="678">
        <v>2011</v>
      </c>
      <c r="BC110" s="841">
        <v>549</v>
      </c>
      <c r="BD110" s="678">
        <v>2012</v>
      </c>
      <c r="BE110" s="217"/>
      <c r="BF110" s="678" t="s">
        <v>600</v>
      </c>
      <c r="BG110" s="678">
        <v>2007</v>
      </c>
      <c r="BH110" s="217" t="s">
        <v>590</v>
      </c>
      <c r="BI110" s="217"/>
      <c r="BJ110" s="675"/>
      <c r="BK110" s="675"/>
      <c r="BL110" s="675"/>
      <c r="BM110" s="675"/>
      <c r="BN110" s="675"/>
      <c r="BO110" s="675" t="s">
        <v>335</v>
      </c>
      <c r="BP110" s="675"/>
      <c r="BQ110" s="675"/>
      <c r="BR110" s="675"/>
      <c r="BS110" s="675"/>
      <c r="BT110" s="687" t="s">
        <v>335</v>
      </c>
      <c r="BU110" s="687" t="s">
        <v>335</v>
      </c>
      <c r="BV110" s="687" t="s">
        <v>335</v>
      </c>
      <c r="BW110" s="687" t="s">
        <v>335</v>
      </c>
      <c r="BX110" s="217" t="s">
        <v>515</v>
      </c>
      <c r="BY110" s="217"/>
      <c r="BZ110" s="217"/>
      <c r="CA110" s="217"/>
      <c r="CB110" s="718" t="s">
        <v>335</v>
      </c>
    </row>
    <row r="111" spans="1:80" s="695" customFormat="1" ht="30" customHeight="1">
      <c r="A111" s="678">
        <v>101</v>
      </c>
      <c r="B111" s="678">
        <v>11</v>
      </c>
      <c r="C111" s="710"/>
      <c r="D111" s="679" t="s">
        <v>335</v>
      </c>
      <c r="E111" s="679" t="s">
        <v>335</v>
      </c>
      <c r="F111" s="675" t="s">
        <v>335</v>
      </c>
      <c r="G111" s="217" t="s">
        <v>315</v>
      </c>
      <c r="H111" s="678"/>
      <c r="I111" s="689" t="s">
        <v>39</v>
      </c>
      <c r="J111" s="678" t="s">
        <v>604</v>
      </c>
      <c r="K111" s="678" t="s">
        <v>48</v>
      </c>
      <c r="L111" s="678">
        <v>1</v>
      </c>
      <c r="M111" s="678"/>
      <c r="N111" s="217" t="s">
        <v>100</v>
      </c>
      <c r="O111" s="689">
        <v>18</v>
      </c>
      <c r="P111" s="719" t="s">
        <v>423</v>
      </c>
      <c r="Q111" s="719" t="s">
        <v>328</v>
      </c>
      <c r="R111" s="678" t="s">
        <v>1648</v>
      </c>
      <c r="S111" s="719" t="s">
        <v>1740</v>
      </c>
      <c r="T111" s="679" t="str">
        <f t="shared" si="19"/>
        <v>Lumajang, 18 JANUARI 1990</v>
      </c>
      <c r="U111" s="723">
        <v>32891</v>
      </c>
      <c r="V111" s="680">
        <v>39643</v>
      </c>
      <c r="W111" s="681">
        <f t="shared" ca="1" si="20"/>
        <v>41786</v>
      </c>
      <c r="X111" s="682">
        <f t="shared" ca="1" si="21"/>
        <v>8895</v>
      </c>
      <c r="Y111" s="682">
        <f t="shared" ca="1" si="22"/>
        <v>2143</v>
      </c>
      <c r="Z111" s="676">
        <f t="shared" ca="1" si="23"/>
        <v>24</v>
      </c>
      <c r="AA111" s="676">
        <f t="shared" ca="1" si="24"/>
        <v>5</v>
      </c>
      <c r="AB111" s="826">
        <f t="shared" ca="1" si="25"/>
        <v>24</v>
      </c>
      <c r="AC111" s="676">
        <f t="shared" ca="1" si="26"/>
        <v>24</v>
      </c>
      <c r="AD111" s="721"/>
      <c r="AE111" s="721"/>
      <c r="AF111" s="721"/>
      <c r="AG111" s="721"/>
      <c r="AH111" s="675" t="s">
        <v>335</v>
      </c>
      <c r="AI111" s="675" t="s">
        <v>335</v>
      </c>
      <c r="AJ111" s="675"/>
      <c r="AK111" s="678">
        <f t="shared" ca="1" si="27"/>
        <v>5</v>
      </c>
      <c r="AL111" s="675">
        <f t="shared" ca="1" si="28"/>
        <v>11</v>
      </c>
      <c r="AM111" s="675"/>
      <c r="AN111" s="675"/>
      <c r="AO111" s="675" t="s">
        <v>496</v>
      </c>
      <c r="AP111" s="675"/>
      <c r="AQ111" s="675" t="s">
        <v>335</v>
      </c>
      <c r="AR111" s="675"/>
      <c r="AS111" s="675" t="s">
        <v>335</v>
      </c>
      <c r="AT111" s="675"/>
      <c r="AU111" s="675" t="s">
        <v>335</v>
      </c>
      <c r="AV111" s="675" t="s">
        <v>335</v>
      </c>
      <c r="AW111" s="675" t="s">
        <v>335</v>
      </c>
      <c r="AX111" s="217" t="s">
        <v>220</v>
      </c>
      <c r="AY111" s="675" t="s">
        <v>335</v>
      </c>
      <c r="AZ111" s="675" t="s">
        <v>335</v>
      </c>
      <c r="BA111" s="678">
        <v>546</v>
      </c>
      <c r="BB111" s="678">
        <v>2011</v>
      </c>
      <c r="BC111" s="841">
        <v>547</v>
      </c>
      <c r="BD111" s="678">
        <v>2012</v>
      </c>
      <c r="BE111" s="217"/>
      <c r="BF111" s="678" t="s">
        <v>600</v>
      </c>
      <c r="BG111" s="678">
        <v>2008</v>
      </c>
      <c r="BH111" s="217" t="s">
        <v>590</v>
      </c>
      <c r="BI111" s="217"/>
      <c r="BJ111" s="675"/>
      <c r="BK111" s="675"/>
      <c r="BL111" s="675"/>
      <c r="BM111" s="675"/>
      <c r="BN111" s="675"/>
      <c r="BO111" s="675" t="s">
        <v>335</v>
      </c>
      <c r="BP111" s="675"/>
      <c r="BQ111" s="675"/>
      <c r="BR111" s="675"/>
      <c r="BS111" s="675"/>
      <c r="BT111" s="687" t="s">
        <v>335</v>
      </c>
      <c r="BU111" s="687" t="s">
        <v>335</v>
      </c>
      <c r="BV111" s="687" t="s">
        <v>335</v>
      </c>
      <c r="BW111" s="687" t="s">
        <v>335</v>
      </c>
      <c r="BX111" s="217" t="s">
        <v>506</v>
      </c>
      <c r="BY111" s="217"/>
      <c r="BZ111" s="217"/>
      <c r="CA111" s="217"/>
      <c r="CB111" s="718" t="s">
        <v>565</v>
      </c>
    </row>
    <row r="112" spans="1:80" s="695" customFormat="1" ht="30" customHeight="1">
      <c r="A112" s="678">
        <v>102</v>
      </c>
      <c r="B112" s="678">
        <v>12</v>
      </c>
      <c r="C112" s="710"/>
      <c r="D112" s="679" t="s">
        <v>335</v>
      </c>
      <c r="E112" s="679" t="s">
        <v>335</v>
      </c>
      <c r="F112" s="675" t="s">
        <v>335</v>
      </c>
      <c r="G112" s="217" t="s">
        <v>309</v>
      </c>
      <c r="H112" s="678"/>
      <c r="I112" s="689" t="s">
        <v>39</v>
      </c>
      <c r="J112" s="678" t="s">
        <v>604</v>
      </c>
      <c r="K112" s="678" t="s">
        <v>48</v>
      </c>
      <c r="L112" s="678">
        <v>1</v>
      </c>
      <c r="M112" s="678"/>
      <c r="N112" s="217" t="s">
        <v>100</v>
      </c>
      <c r="O112" s="681" t="s">
        <v>114</v>
      </c>
      <c r="P112" s="716" t="s">
        <v>420</v>
      </c>
      <c r="Q112" s="681" t="s">
        <v>325</v>
      </c>
      <c r="R112" s="678" t="s">
        <v>1648</v>
      </c>
      <c r="S112" s="716" t="s">
        <v>1644</v>
      </c>
      <c r="T112" s="679" t="str">
        <f t="shared" si="19"/>
        <v>Lumajang, 13 FEBRUARI 1969</v>
      </c>
      <c r="U112" s="723">
        <v>25247</v>
      </c>
      <c r="V112" s="680">
        <v>40007</v>
      </c>
      <c r="W112" s="681">
        <f t="shared" ca="1" si="20"/>
        <v>41786</v>
      </c>
      <c r="X112" s="682">
        <f t="shared" ca="1" si="21"/>
        <v>16539</v>
      </c>
      <c r="Y112" s="682">
        <f t="shared" ca="1" si="22"/>
        <v>1779</v>
      </c>
      <c r="Z112" s="676">
        <f t="shared" ca="1" si="23"/>
        <v>45</v>
      </c>
      <c r="AA112" s="676">
        <f t="shared" ca="1" si="24"/>
        <v>4</v>
      </c>
      <c r="AB112" s="826">
        <f t="shared" ca="1" si="25"/>
        <v>45</v>
      </c>
      <c r="AC112" s="676">
        <f t="shared" ca="1" si="26"/>
        <v>45</v>
      </c>
      <c r="AD112" s="676"/>
      <c r="AE112" s="676"/>
      <c r="AF112" s="676"/>
      <c r="AG112" s="676"/>
      <c r="AH112" s="675" t="s">
        <v>335</v>
      </c>
      <c r="AI112" s="675" t="s">
        <v>335</v>
      </c>
      <c r="AJ112" s="675"/>
      <c r="AK112" s="678">
        <f t="shared" ca="1" si="27"/>
        <v>4</v>
      </c>
      <c r="AL112" s="675">
        <f t="shared" ca="1" si="28"/>
        <v>11</v>
      </c>
      <c r="AM112" s="675"/>
      <c r="AN112" s="675"/>
      <c r="AO112" s="675" t="s">
        <v>498</v>
      </c>
      <c r="AP112" s="675"/>
      <c r="AQ112" s="675" t="s">
        <v>335</v>
      </c>
      <c r="AR112" s="675"/>
      <c r="AS112" s="675" t="s">
        <v>335</v>
      </c>
      <c r="AT112" s="675"/>
      <c r="AU112" s="675" t="s">
        <v>335</v>
      </c>
      <c r="AV112" s="675" t="s">
        <v>335</v>
      </c>
      <c r="AW112" s="675" t="s">
        <v>335</v>
      </c>
      <c r="AX112" s="217" t="s">
        <v>220</v>
      </c>
      <c r="AY112" s="675" t="s">
        <v>335</v>
      </c>
      <c r="AZ112" s="675" t="s">
        <v>335</v>
      </c>
      <c r="BA112" s="678">
        <v>548</v>
      </c>
      <c r="BB112" s="678">
        <v>2011</v>
      </c>
      <c r="BC112" s="841">
        <v>549</v>
      </c>
      <c r="BD112" s="678">
        <v>2012</v>
      </c>
      <c r="BE112" s="217" t="s">
        <v>755</v>
      </c>
      <c r="BF112" s="678" t="s">
        <v>597</v>
      </c>
      <c r="BG112" s="678">
        <v>1992</v>
      </c>
      <c r="BH112" s="217" t="s">
        <v>620</v>
      </c>
      <c r="BI112" s="217"/>
      <c r="BJ112" s="675"/>
      <c r="BK112" s="675"/>
      <c r="BL112" s="675"/>
      <c r="BM112" s="675"/>
      <c r="BN112" s="675"/>
      <c r="BO112" s="675" t="s">
        <v>335</v>
      </c>
      <c r="BP112" s="675"/>
      <c r="BQ112" s="675"/>
      <c r="BR112" s="675"/>
      <c r="BS112" s="675"/>
      <c r="BT112" s="687" t="s">
        <v>335</v>
      </c>
      <c r="BU112" s="687" t="s">
        <v>335</v>
      </c>
      <c r="BV112" s="687" t="s">
        <v>335</v>
      </c>
      <c r="BW112" s="687" t="s">
        <v>335</v>
      </c>
      <c r="BX112" s="217" t="s">
        <v>541</v>
      </c>
      <c r="BY112" s="217"/>
      <c r="BZ112" s="217"/>
      <c r="CA112" s="217"/>
      <c r="CB112" s="679" t="s">
        <v>559</v>
      </c>
    </row>
    <row r="113" spans="1:80" s="695" customFormat="1" ht="30" customHeight="1">
      <c r="A113" s="678">
        <v>103</v>
      </c>
      <c r="B113" s="678">
        <v>13</v>
      </c>
      <c r="C113" s="710"/>
      <c r="D113" s="679" t="s">
        <v>335</v>
      </c>
      <c r="E113" s="679" t="s">
        <v>335</v>
      </c>
      <c r="F113" s="675" t="s">
        <v>335</v>
      </c>
      <c r="G113" s="217" t="s">
        <v>314</v>
      </c>
      <c r="H113" s="678" t="s">
        <v>38</v>
      </c>
      <c r="I113" s="678"/>
      <c r="J113" s="678" t="s">
        <v>604</v>
      </c>
      <c r="K113" s="678" t="s">
        <v>48</v>
      </c>
      <c r="L113" s="678">
        <v>1</v>
      </c>
      <c r="M113" s="678"/>
      <c r="N113" s="217" t="s">
        <v>100</v>
      </c>
      <c r="O113" s="681" t="s">
        <v>115</v>
      </c>
      <c r="P113" s="681" t="s">
        <v>290</v>
      </c>
      <c r="Q113" s="681" t="s">
        <v>266</v>
      </c>
      <c r="R113" s="678" t="s">
        <v>1648</v>
      </c>
      <c r="S113" s="681" t="s">
        <v>1641</v>
      </c>
      <c r="T113" s="679" t="str">
        <f t="shared" si="19"/>
        <v>Lumajang, 26 NOPEMBER 1981</v>
      </c>
      <c r="U113" s="723">
        <v>29916</v>
      </c>
      <c r="V113" s="680">
        <v>40371</v>
      </c>
      <c r="W113" s="681">
        <f t="shared" ca="1" si="20"/>
        <v>41786</v>
      </c>
      <c r="X113" s="682">
        <f t="shared" ca="1" si="21"/>
        <v>11870</v>
      </c>
      <c r="Y113" s="682">
        <f t="shared" ca="1" si="22"/>
        <v>1415</v>
      </c>
      <c r="Z113" s="676">
        <f t="shared" ca="1" si="23"/>
        <v>32</v>
      </c>
      <c r="AA113" s="676">
        <f t="shared" ca="1" si="24"/>
        <v>6</v>
      </c>
      <c r="AB113" s="826">
        <f t="shared" ca="1" si="25"/>
        <v>32</v>
      </c>
      <c r="AC113" s="676">
        <f t="shared" ca="1" si="26"/>
        <v>32</v>
      </c>
      <c r="AD113" s="676"/>
      <c r="AE113" s="676"/>
      <c r="AF113" s="676"/>
      <c r="AG113" s="676"/>
      <c r="AH113" s="675" t="s">
        <v>335</v>
      </c>
      <c r="AI113" s="675" t="s">
        <v>335</v>
      </c>
      <c r="AJ113" s="675"/>
      <c r="AK113" s="678">
        <f t="shared" ca="1" si="27"/>
        <v>3</v>
      </c>
      <c r="AL113" s="675">
        <f t="shared" ca="1" si="28"/>
        <v>11</v>
      </c>
      <c r="AM113" s="675"/>
      <c r="AN113" s="675"/>
      <c r="AO113" s="675" t="s">
        <v>499</v>
      </c>
      <c r="AP113" s="675"/>
      <c r="AQ113" s="675" t="s">
        <v>335</v>
      </c>
      <c r="AR113" s="675"/>
      <c r="AS113" s="675" t="s">
        <v>335</v>
      </c>
      <c r="AT113" s="675"/>
      <c r="AU113" s="675" t="s">
        <v>335</v>
      </c>
      <c r="AV113" s="675" t="s">
        <v>335</v>
      </c>
      <c r="AW113" s="675" t="s">
        <v>335</v>
      </c>
      <c r="AX113" s="217" t="s">
        <v>220</v>
      </c>
      <c r="AY113" s="675" t="s">
        <v>335</v>
      </c>
      <c r="AZ113" s="675" t="s">
        <v>335</v>
      </c>
      <c r="BA113" s="678">
        <v>547</v>
      </c>
      <c r="BB113" s="678">
        <v>2011</v>
      </c>
      <c r="BC113" s="841">
        <v>548</v>
      </c>
      <c r="BD113" s="678">
        <v>2012</v>
      </c>
      <c r="BE113" s="217"/>
      <c r="BF113" s="678" t="s">
        <v>71</v>
      </c>
      <c r="BG113" s="678">
        <v>2011</v>
      </c>
      <c r="BH113" s="687" t="s">
        <v>589</v>
      </c>
      <c r="BI113" s="687"/>
      <c r="BJ113" s="675"/>
      <c r="BK113" s="675"/>
      <c r="BL113" s="675"/>
      <c r="BM113" s="675"/>
      <c r="BN113" s="675"/>
      <c r="BO113" s="675" t="s">
        <v>335</v>
      </c>
      <c r="BP113" s="675"/>
      <c r="BQ113" s="675"/>
      <c r="BR113" s="675"/>
      <c r="BS113" s="675"/>
      <c r="BT113" s="687" t="s">
        <v>335</v>
      </c>
      <c r="BU113" s="687" t="s">
        <v>335</v>
      </c>
      <c r="BV113" s="687" t="s">
        <v>335</v>
      </c>
      <c r="BW113" s="687" t="s">
        <v>335</v>
      </c>
      <c r="BX113" s="217" t="s">
        <v>512</v>
      </c>
      <c r="BY113" s="217"/>
      <c r="BZ113" s="217"/>
      <c r="CA113" s="217"/>
      <c r="CB113" s="718" t="s">
        <v>567</v>
      </c>
    </row>
    <row r="114" spans="1:80" s="695" customFormat="1" ht="30" customHeight="1">
      <c r="A114" s="678">
        <v>104</v>
      </c>
      <c r="B114" s="678">
        <v>15</v>
      </c>
      <c r="C114" s="710"/>
      <c r="D114" s="679" t="s">
        <v>335</v>
      </c>
      <c r="E114" s="679" t="s">
        <v>335</v>
      </c>
      <c r="F114" s="675" t="s">
        <v>335</v>
      </c>
      <c r="G114" s="217" t="s">
        <v>679</v>
      </c>
      <c r="H114" s="678" t="s">
        <v>38</v>
      </c>
      <c r="I114" s="678"/>
      <c r="J114" s="678" t="s">
        <v>604</v>
      </c>
      <c r="K114" s="678" t="s">
        <v>48</v>
      </c>
      <c r="L114" s="678">
        <v>1</v>
      </c>
      <c r="M114" s="678"/>
      <c r="N114" s="217" t="s">
        <v>100</v>
      </c>
      <c r="O114" s="719" t="s">
        <v>286</v>
      </c>
      <c r="P114" s="719" t="s">
        <v>417</v>
      </c>
      <c r="Q114" s="719" t="s">
        <v>274</v>
      </c>
      <c r="R114" s="678" t="s">
        <v>1648</v>
      </c>
      <c r="S114" s="719" t="s">
        <v>1645</v>
      </c>
      <c r="T114" s="679" t="str">
        <f t="shared" si="19"/>
        <v>Lumajang, 23 MARET 1987</v>
      </c>
      <c r="U114" s="723">
        <v>31859</v>
      </c>
      <c r="V114" s="680">
        <v>40422</v>
      </c>
      <c r="W114" s="681">
        <f t="shared" ca="1" si="20"/>
        <v>41786</v>
      </c>
      <c r="X114" s="682">
        <f t="shared" ca="1" si="21"/>
        <v>9927</v>
      </c>
      <c r="Y114" s="682">
        <f t="shared" ca="1" si="22"/>
        <v>1364</v>
      </c>
      <c r="Z114" s="676">
        <f t="shared" ca="1" si="23"/>
        <v>27</v>
      </c>
      <c r="AA114" s="676">
        <f t="shared" ca="1" si="24"/>
        <v>2</v>
      </c>
      <c r="AB114" s="826">
        <f t="shared" ca="1" si="25"/>
        <v>27</v>
      </c>
      <c r="AC114" s="676">
        <f t="shared" ca="1" si="26"/>
        <v>27</v>
      </c>
      <c r="AD114" s="721"/>
      <c r="AE114" s="721"/>
      <c r="AF114" s="721"/>
      <c r="AG114" s="721"/>
      <c r="AH114" s="675" t="s">
        <v>335</v>
      </c>
      <c r="AI114" s="675" t="s">
        <v>335</v>
      </c>
      <c r="AJ114" s="675"/>
      <c r="AK114" s="678">
        <f t="shared" ca="1" si="27"/>
        <v>3</v>
      </c>
      <c r="AL114" s="675">
        <f t="shared" ca="1" si="28"/>
        <v>9</v>
      </c>
      <c r="AM114" s="675"/>
      <c r="AN114" s="675"/>
      <c r="AO114" s="675" t="s">
        <v>453</v>
      </c>
      <c r="AP114" s="675"/>
      <c r="AQ114" s="675" t="s">
        <v>335</v>
      </c>
      <c r="AR114" s="675"/>
      <c r="AS114" s="675" t="s">
        <v>335</v>
      </c>
      <c r="AT114" s="675"/>
      <c r="AU114" s="675" t="s">
        <v>335</v>
      </c>
      <c r="AV114" s="675" t="s">
        <v>335</v>
      </c>
      <c r="AW114" s="675" t="s">
        <v>335</v>
      </c>
      <c r="AX114" s="217" t="s">
        <v>220</v>
      </c>
      <c r="AY114" s="675" t="s">
        <v>335</v>
      </c>
      <c r="AZ114" s="675" t="s">
        <v>335</v>
      </c>
      <c r="BA114" s="678">
        <v>547</v>
      </c>
      <c r="BB114" s="678">
        <v>2011</v>
      </c>
      <c r="BC114" s="841">
        <v>548</v>
      </c>
      <c r="BD114" s="678">
        <v>2012</v>
      </c>
      <c r="BE114" s="217"/>
      <c r="BF114" s="678" t="s">
        <v>600</v>
      </c>
      <c r="BG114" s="678">
        <v>2007</v>
      </c>
      <c r="BH114" s="217" t="s">
        <v>590</v>
      </c>
      <c r="BI114" s="217"/>
      <c r="BJ114" s="675"/>
      <c r="BK114" s="675"/>
      <c r="BL114" s="675"/>
      <c r="BM114" s="675"/>
      <c r="BN114" s="675"/>
      <c r="BO114" s="675" t="s">
        <v>335</v>
      </c>
      <c r="BP114" s="675"/>
      <c r="BQ114" s="675"/>
      <c r="BR114" s="675"/>
      <c r="BS114" s="675"/>
      <c r="BT114" s="687" t="s">
        <v>335</v>
      </c>
      <c r="BU114" s="687" t="s">
        <v>335</v>
      </c>
      <c r="BV114" s="687" t="s">
        <v>335</v>
      </c>
      <c r="BW114" s="687" t="s">
        <v>335</v>
      </c>
      <c r="BX114" s="217" t="s">
        <v>514</v>
      </c>
      <c r="BY114" s="217"/>
      <c r="BZ114" s="217"/>
      <c r="CA114" s="217"/>
      <c r="CB114" s="718" t="s">
        <v>566</v>
      </c>
    </row>
    <row r="115" spans="1:80" s="695" customFormat="1" ht="30" customHeight="1">
      <c r="A115" s="678">
        <v>105</v>
      </c>
      <c r="B115" s="678">
        <v>16</v>
      </c>
      <c r="C115" s="710"/>
      <c r="D115" s="679" t="s">
        <v>335</v>
      </c>
      <c r="E115" s="679" t="s">
        <v>335</v>
      </c>
      <c r="F115" s="675" t="s">
        <v>335</v>
      </c>
      <c r="G115" s="726" t="s">
        <v>318</v>
      </c>
      <c r="H115" s="678" t="s">
        <v>38</v>
      </c>
      <c r="I115" s="678"/>
      <c r="J115" s="678" t="s">
        <v>604</v>
      </c>
      <c r="K115" s="678" t="s">
        <v>48</v>
      </c>
      <c r="L115" s="678">
        <v>1</v>
      </c>
      <c r="M115" s="678"/>
      <c r="N115" s="217" t="s">
        <v>100</v>
      </c>
      <c r="O115" s="716" t="s">
        <v>321</v>
      </c>
      <c r="P115" s="719" t="s">
        <v>423</v>
      </c>
      <c r="Q115" s="716" t="s">
        <v>215</v>
      </c>
      <c r="R115" s="678" t="s">
        <v>1648</v>
      </c>
      <c r="S115" s="719" t="s">
        <v>1740</v>
      </c>
      <c r="T115" s="679" t="str">
        <f t="shared" si="19"/>
        <v>Lumajang, 31 JANUARI 1961</v>
      </c>
      <c r="U115" s="723">
        <v>22312</v>
      </c>
      <c r="V115" s="680">
        <v>40735</v>
      </c>
      <c r="W115" s="681">
        <f t="shared" ca="1" si="20"/>
        <v>41786</v>
      </c>
      <c r="X115" s="682">
        <f t="shared" ca="1" si="21"/>
        <v>19474</v>
      </c>
      <c r="Y115" s="682">
        <f t="shared" ca="1" si="22"/>
        <v>1051</v>
      </c>
      <c r="Z115" s="676">
        <f t="shared" ca="1" si="23"/>
        <v>53</v>
      </c>
      <c r="AA115" s="676">
        <f t="shared" ca="1" si="24"/>
        <v>4</v>
      </c>
      <c r="AB115" s="826">
        <f t="shared" ca="1" si="25"/>
        <v>53</v>
      </c>
      <c r="AC115" s="676">
        <f t="shared" ca="1" si="26"/>
        <v>53</v>
      </c>
      <c r="AD115" s="683">
        <v>1</v>
      </c>
      <c r="AE115" s="683"/>
      <c r="AF115" s="683"/>
      <c r="AG115" s="683"/>
      <c r="AH115" s="675" t="s">
        <v>335</v>
      </c>
      <c r="AI115" s="675" t="s">
        <v>335</v>
      </c>
      <c r="AJ115" s="675"/>
      <c r="AK115" s="678">
        <f t="shared" ca="1" si="27"/>
        <v>2</v>
      </c>
      <c r="AL115" s="675">
        <f t="shared" ca="1" si="28"/>
        <v>11</v>
      </c>
      <c r="AM115" s="675"/>
      <c r="AN115" s="675"/>
      <c r="AO115" s="675" t="s">
        <v>501</v>
      </c>
      <c r="AP115" s="675"/>
      <c r="AQ115" s="675" t="s">
        <v>335</v>
      </c>
      <c r="AR115" s="675"/>
      <c r="AS115" s="675" t="s">
        <v>335</v>
      </c>
      <c r="AT115" s="675"/>
      <c r="AU115" s="675" t="s">
        <v>335</v>
      </c>
      <c r="AV115" s="675" t="s">
        <v>335</v>
      </c>
      <c r="AW115" s="675" t="s">
        <v>335</v>
      </c>
      <c r="AX115" s="217" t="s">
        <v>220</v>
      </c>
      <c r="AY115" s="675" t="s">
        <v>335</v>
      </c>
      <c r="AZ115" s="675" t="s">
        <v>335</v>
      </c>
      <c r="BA115" s="678">
        <v>547</v>
      </c>
      <c r="BB115" s="678">
        <v>2011</v>
      </c>
      <c r="BC115" s="841">
        <v>547</v>
      </c>
      <c r="BD115" s="678">
        <v>2012</v>
      </c>
      <c r="BE115" s="217"/>
      <c r="BF115" s="675" t="s">
        <v>335</v>
      </c>
      <c r="BG115" s="675" t="s">
        <v>335</v>
      </c>
      <c r="BH115" s="687" t="s">
        <v>335</v>
      </c>
      <c r="BI115" s="687"/>
      <c r="BJ115" s="675"/>
      <c r="BK115" s="675"/>
      <c r="BL115" s="675"/>
      <c r="BM115" s="675"/>
      <c r="BN115" s="675"/>
      <c r="BO115" s="675" t="s">
        <v>335</v>
      </c>
      <c r="BP115" s="675"/>
      <c r="BQ115" s="675"/>
      <c r="BR115" s="675"/>
      <c r="BS115" s="675"/>
      <c r="BT115" s="687" t="s">
        <v>335</v>
      </c>
      <c r="BU115" s="687" t="s">
        <v>335</v>
      </c>
      <c r="BV115" s="687" t="s">
        <v>335</v>
      </c>
      <c r="BW115" s="687" t="s">
        <v>335</v>
      </c>
      <c r="BX115" s="217" t="s">
        <v>660</v>
      </c>
      <c r="BY115" s="217"/>
      <c r="BZ115" s="217"/>
      <c r="CA115" s="217"/>
      <c r="CB115" s="718" t="s">
        <v>335</v>
      </c>
    </row>
    <row r="116" spans="1:80" s="695" customFormat="1" ht="30" customHeight="1">
      <c r="A116" s="678">
        <v>106</v>
      </c>
      <c r="B116" s="678">
        <v>17</v>
      </c>
      <c r="C116" s="710"/>
      <c r="D116" s="679" t="s">
        <v>335</v>
      </c>
      <c r="E116" s="679" t="s">
        <v>335</v>
      </c>
      <c r="F116" s="675" t="s">
        <v>335</v>
      </c>
      <c r="G116" s="726" t="s">
        <v>408</v>
      </c>
      <c r="H116" s="678" t="s">
        <v>38</v>
      </c>
      <c r="I116" s="678"/>
      <c r="J116" s="678" t="s">
        <v>604</v>
      </c>
      <c r="K116" s="678" t="s">
        <v>48</v>
      </c>
      <c r="L116" s="678">
        <v>1</v>
      </c>
      <c r="M116" s="678"/>
      <c r="N116" s="217" t="s">
        <v>100</v>
      </c>
      <c r="O116" s="719" t="s">
        <v>262</v>
      </c>
      <c r="P116" s="719" t="s">
        <v>423</v>
      </c>
      <c r="Q116" s="719" t="s">
        <v>267</v>
      </c>
      <c r="R116" s="678" t="s">
        <v>1648</v>
      </c>
      <c r="S116" s="719" t="s">
        <v>1643</v>
      </c>
      <c r="T116" s="679" t="str">
        <f t="shared" si="19"/>
        <v>Lumajang, 11 JANUARI 1980</v>
      </c>
      <c r="U116" s="723">
        <v>29231</v>
      </c>
      <c r="V116" s="680">
        <v>40735</v>
      </c>
      <c r="W116" s="681">
        <f t="shared" ca="1" si="20"/>
        <v>41786</v>
      </c>
      <c r="X116" s="682">
        <f t="shared" ca="1" si="21"/>
        <v>12555</v>
      </c>
      <c r="Y116" s="682">
        <f t="shared" ca="1" si="22"/>
        <v>1051</v>
      </c>
      <c r="Z116" s="676">
        <f t="shared" ca="1" si="23"/>
        <v>34</v>
      </c>
      <c r="AA116" s="676">
        <f t="shared" ca="1" si="24"/>
        <v>5</v>
      </c>
      <c r="AB116" s="826">
        <f t="shared" ca="1" si="25"/>
        <v>34</v>
      </c>
      <c r="AC116" s="676">
        <f t="shared" ca="1" si="26"/>
        <v>34</v>
      </c>
      <c r="AD116" s="721"/>
      <c r="AE116" s="721"/>
      <c r="AF116" s="721"/>
      <c r="AG116" s="721"/>
      <c r="AH116" s="675" t="s">
        <v>335</v>
      </c>
      <c r="AI116" s="675" t="s">
        <v>335</v>
      </c>
      <c r="AJ116" s="675"/>
      <c r="AK116" s="678">
        <f t="shared" ca="1" si="27"/>
        <v>2</v>
      </c>
      <c r="AL116" s="675">
        <f t="shared" ca="1" si="28"/>
        <v>11</v>
      </c>
      <c r="AM116" s="675"/>
      <c r="AN116" s="675"/>
      <c r="AO116" s="675" t="s">
        <v>501</v>
      </c>
      <c r="AP116" s="675"/>
      <c r="AQ116" s="675" t="s">
        <v>335</v>
      </c>
      <c r="AR116" s="675"/>
      <c r="AS116" s="675" t="s">
        <v>335</v>
      </c>
      <c r="AT116" s="675"/>
      <c r="AU116" s="675" t="s">
        <v>335</v>
      </c>
      <c r="AV116" s="675" t="s">
        <v>335</v>
      </c>
      <c r="AW116" s="675" t="s">
        <v>335</v>
      </c>
      <c r="AX116" s="217" t="s">
        <v>220</v>
      </c>
      <c r="AY116" s="675" t="s">
        <v>335</v>
      </c>
      <c r="AZ116" s="675" t="s">
        <v>335</v>
      </c>
      <c r="BA116" s="678">
        <v>547</v>
      </c>
      <c r="BB116" s="678">
        <v>2011</v>
      </c>
      <c r="BC116" s="841">
        <v>547</v>
      </c>
      <c r="BD116" s="678">
        <v>2012</v>
      </c>
      <c r="BE116" s="217"/>
      <c r="BF116" s="678" t="s">
        <v>62</v>
      </c>
      <c r="BG116" s="678">
        <v>1995</v>
      </c>
      <c r="BH116" s="687" t="s">
        <v>335</v>
      </c>
      <c r="BI116" s="687"/>
      <c r="BJ116" s="675"/>
      <c r="BK116" s="675"/>
      <c r="BL116" s="675"/>
      <c r="BM116" s="675"/>
      <c r="BN116" s="675"/>
      <c r="BO116" s="675" t="s">
        <v>335</v>
      </c>
      <c r="BP116" s="675"/>
      <c r="BQ116" s="675"/>
      <c r="BR116" s="675"/>
      <c r="BS116" s="675"/>
      <c r="BT116" s="687" t="s">
        <v>335</v>
      </c>
      <c r="BU116" s="687" t="s">
        <v>335</v>
      </c>
      <c r="BV116" s="687" t="s">
        <v>335</v>
      </c>
      <c r="BW116" s="687" t="s">
        <v>335</v>
      </c>
      <c r="BX116" s="217" t="s">
        <v>512</v>
      </c>
      <c r="BY116" s="217"/>
      <c r="BZ116" s="217"/>
      <c r="CA116" s="217"/>
      <c r="CB116" s="718" t="s">
        <v>335</v>
      </c>
    </row>
    <row r="117" spans="1:80" s="695" customFormat="1" ht="30" customHeight="1">
      <c r="A117" s="678">
        <v>107</v>
      </c>
      <c r="B117" s="678">
        <v>18</v>
      </c>
      <c r="C117" s="710"/>
      <c r="D117" s="679" t="s">
        <v>335</v>
      </c>
      <c r="E117" s="679" t="s">
        <v>335</v>
      </c>
      <c r="F117" s="675" t="s">
        <v>335</v>
      </c>
      <c r="G117" s="696" t="s">
        <v>319</v>
      </c>
      <c r="H117" s="678" t="s">
        <v>38</v>
      </c>
      <c r="I117" s="678"/>
      <c r="J117" s="678" t="s">
        <v>604</v>
      </c>
      <c r="K117" s="678" t="s">
        <v>48</v>
      </c>
      <c r="L117" s="678">
        <v>1</v>
      </c>
      <c r="M117" s="678"/>
      <c r="N117" s="217" t="s">
        <v>100</v>
      </c>
      <c r="O117" s="689">
        <v>25</v>
      </c>
      <c r="P117" s="719" t="s">
        <v>419</v>
      </c>
      <c r="Q117" s="719" t="s">
        <v>266</v>
      </c>
      <c r="R117" s="678" t="s">
        <v>1648</v>
      </c>
      <c r="S117" s="719" t="s">
        <v>1735</v>
      </c>
      <c r="T117" s="679" t="str">
        <f t="shared" si="19"/>
        <v>Lumajang, 25 JUNI 1981</v>
      </c>
      <c r="U117" s="723">
        <v>29762</v>
      </c>
      <c r="V117" s="680">
        <v>40370</v>
      </c>
      <c r="W117" s="681">
        <f t="shared" ca="1" si="20"/>
        <v>41786</v>
      </c>
      <c r="X117" s="682">
        <f t="shared" ca="1" si="21"/>
        <v>12024</v>
      </c>
      <c r="Y117" s="682">
        <f t="shared" ca="1" si="22"/>
        <v>1416</v>
      </c>
      <c r="Z117" s="676">
        <f t="shared" ca="1" si="23"/>
        <v>32</v>
      </c>
      <c r="AA117" s="676">
        <f t="shared" ca="1" si="24"/>
        <v>11</v>
      </c>
      <c r="AB117" s="826">
        <f t="shared" ca="1" si="25"/>
        <v>32</v>
      </c>
      <c r="AC117" s="676">
        <f t="shared" ca="1" si="26"/>
        <v>32</v>
      </c>
      <c r="AD117" s="721"/>
      <c r="AE117" s="721"/>
      <c r="AF117" s="721"/>
      <c r="AG117" s="721"/>
      <c r="AH117" s="675" t="s">
        <v>335</v>
      </c>
      <c r="AI117" s="675" t="s">
        <v>335</v>
      </c>
      <c r="AJ117" s="675"/>
      <c r="AK117" s="678">
        <f t="shared" ca="1" si="27"/>
        <v>3</v>
      </c>
      <c r="AL117" s="675">
        <f t="shared" ca="1" si="28"/>
        <v>11</v>
      </c>
      <c r="AM117" s="675"/>
      <c r="AN117" s="675"/>
      <c r="AO117" s="675" t="s">
        <v>499</v>
      </c>
      <c r="AP117" s="675"/>
      <c r="AQ117" s="675" t="s">
        <v>335</v>
      </c>
      <c r="AR117" s="675"/>
      <c r="AS117" s="675" t="s">
        <v>335</v>
      </c>
      <c r="AT117" s="675"/>
      <c r="AU117" s="675" t="s">
        <v>335</v>
      </c>
      <c r="AV117" s="675" t="s">
        <v>335</v>
      </c>
      <c r="AW117" s="675" t="s">
        <v>335</v>
      </c>
      <c r="AX117" s="217" t="s">
        <v>220</v>
      </c>
      <c r="AY117" s="675" t="s">
        <v>335</v>
      </c>
      <c r="AZ117" s="675" t="s">
        <v>335</v>
      </c>
      <c r="BA117" s="678">
        <v>545</v>
      </c>
      <c r="BB117" s="678">
        <v>2011</v>
      </c>
      <c r="BC117" s="841">
        <v>547</v>
      </c>
      <c r="BD117" s="678">
        <v>2012</v>
      </c>
      <c r="BE117" s="217"/>
      <c r="BF117" s="678" t="s">
        <v>63</v>
      </c>
      <c r="BG117" s="678">
        <v>1998</v>
      </c>
      <c r="BH117" s="687" t="s">
        <v>335</v>
      </c>
      <c r="BI117" s="687"/>
      <c r="BJ117" s="675"/>
      <c r="BK117" s="675"/>
      <c r="BL117" s="675"/>
      <c r="BM117" s="675"/>
      <c r="BN117" s="675"/>
      <c r="BO117" s="675" t="s">
        <v>335</v>
      </c>
      <c r="BP117" s="675"/>
      <c r="BQ117" s="675"/>
      <c r="BR117" s="675"/>
      <c r="BS117" s="675"/>
      <c r="BT117" s="687" t="s">
        <v>335</v>
      </c>
      <c r="BU117" s="687" t="s">
        <v>335</v>
      </c>
      <c r="BV117" s="687" t="s">
        <v>335</v>
      </c>
      <c r="BW117" s="687" t="s">
        <v>335</v>
      </c>
      <c r="BX117" s="217" t="s">
        <v>661</v>
      </c>
      <c r="BY117" s="217"/>
      <c r="BZ117" s="217"/>
      <c r="CA117" s="217"/>
      <c r="CB117" s="718" t="s">
        <v>563</v>
      </c>
    </row>
    <row r="118" spans="1:80" s="695" customFormat="1" ht="30" customHeight="1">
      <c r="A118" s="678">
        <v>108</v>
      </c>
      <c r="B118" s="678">
        <v>19</v>
      </c>
      <c r="C118" s="710"/>
      <c r="D118" s="679" t="s">
        <v>335</v>
      </c>
      <c r="E118" s="679" t="s">
        <v>335</v>
      </c>
      <c r="F118" s="675" t="s">
        <v>335</v>
      </c>
      <c r="G118" s="696" t="s">
        <v>317</v>
      </c>
      <c r="H118" s="678" t="s">
        <v>38</v>
      </c>
      <c r="I118" s="678"/>
      <c r="J118" s="678" t="s">
        <v>604</v>
      </c>
      <c r="K118" s="678" t="s">
        <v>48</v>
      </c>
      <c r="L118" s="678">
        <v>1</v>
      </c>
      <c r="M118" s="678"/>
      <c r="N118" s="217" t="s">
        <v>100</v>
      </c>
      <c r="O118" s="719" t="s">
        <v>288</v>
      </c>
      <c r="P118" s="681" t="s">
        <v>418</v>
      </c>
      <c r="Q118" s="719" t="s">
        <v>324</v>
      </c>
      <c r="R118" s="678" t="s">
        <v>1648</v>
      </c>
      <c r="S118" s="681" t="s">
        <v>1647</v>
      </c>
      <c r="T118" s="679" t="str">
        <f t="shared" si="19"/>
        <v>Lumajang, 03 MEI 1992</v>
      </c>
      <c r="U118" s="723">
        <v>33727</v>
      </c>
      <c r="V118" s="680">
        <v>40735</v>
      </c>
      <c r="W118" s="681">
        <f t="shared" ca="1" si="20"/>
        <v>41786</v>
      </c>
      <c r="X118" s="682">
        <f t="shared" ca="1" si="21"/>
        <v>8059</v>
      </c>
      <c r="Y118" s="682">
        <f t="shared" ca="1" si="22"/>
        <v>1051</v>
      </c>
      <c r="Z118" s="676">
        <f t="shared" ca="1" si="23"/>
        <v>22</v>
      </c>
      <c r="AA118" s="676">
        <f t="shared" ca="1" si="24"/>
        <v>1</v>
      </c>
      <c r="AB118" s="826">
        <f t="shared" ca="1" si="25"/>
        <v>22</v>
      </c>
      <c r="AC118" s="676">
        <f t="shared" ca="1" si="26"/>
        <v>22</v>
      </c>
      <c r="AD118" s="683"/>
      <c r="AE118" s="683"/>
      <c r="AF118" s="683"/>
      <c r="AG118" s="683"/>
      <c r="AH118" s="675" t="s">
        <v>335</v>
      </c>
      <c r="AI118" s="675" t="s">
        <v>335</v>
      </c>
      <c r="AJ118" s="675"/>
      <c r="AK118" s="678">
        <f t="shared" ca="1" si="27"/>
        <v>2</v>
      </c>
      <c r="AL118" s="675">
        <f t="shared" ca="1" si="28"/>
        <v>11</v>
      </c>
      <c r="AM118" s="675"/>
      <c r="AN118" s="675"/>
      <c r="AO118" s="675" t="s">
        <v>501</v>
      </c>
      <c r="AP118" s="675"/>
      <c r="AQ118" s="675" t="s">
        <v>335</v>
      </c>
      <c r="AR118" s="675"/>
      <c r="AS118" s="675" t="s">
        <v>335</v>
      </c>
      <c r="AT118" s="675"/>
      <c r="AU118" s="675" t="s">
        <v>335</v>
      </c>
      <c r="AV118" s="675" t="s">
        <v>335</v>
      </c>
      <c r="AW118" s="675" t="s">
        <v>335</v>
      </c>
      <c r="AX118" s="217" t="s">
        <v>220</v>
      </c>
      <c r="AY118" s="675" t="s">
        <v>335</v>
      </c>
      <c r="AZ118" s="675" t="s">
        <v>335</v>
      </c>
      <c r="BA118" s="678">
        <v>547</v>
      </c>
      <c r="BB118" s="678">
        <v>2011</v>
      </c>
      <c r="BC118" s="841">
        <v>548</v>
      </c>
      <c r="BD118" s="678">
        <v>2012</v>
      </c>
      <c r="BE118" s="217"/>
      <c r="BF118" s="678" t="s">
        <v>600</v>
      </c>
      <c r="BG118" s="678">
        <v>2010</v>
      </c>
      <c r="BH118" s="217" t="s">
        <v>588</v>
      </c>
      <c r="BI118" s="217"/>
      <c r="BJ118" s="675"/>
      <c r="BK118" s="675"/>
      <c r="BL118" s="675"/>
      <c r="BM118" s="675"/>
      <c r="BN118" s="675"/>
      <c r="BO118" s="675" t="s">
        <v>335</v>
      </c>
      <c r="BP118" s="675"/>
      <c r="BQ118" s="675"/>
      <c r="BR118" s="675"/>
      <c r="BS118" s="675"/>
      <c r="BT118" s="687" t="s">
        <v>335</v>
      </c>
      <c r="BU118" s="687" t="s">
        <v>335</v>
      </c>
      <c r="BV118" s="687" t="s">
        <v>335</v>
      </c>
      <c r="BW118" s="687" t="s">
        <v>335</v>
      </c>
      <c r="BX118" s="217" t="s">
        <v>513</v>
      </c>
      <c r="BY118" s="217"/>
      <c r="BZ118" s="217"/>
      <c r="CA118" s="217"/>
      <c r="CB118" s="718" t="s">
        <v>564</v>
      </c>
    </row>
    <row r="119" spans="1:80" s="799" customFormat="1" ht="30" customHeight="1">
      <c r="A119" s="678">
        <v>109</v>
      </c>
      <c r="B119" s="678">
        <v>20</v>
      </c>
      <c r="C119" s="710"/>
      <c r="D119" s="679" t="s">
        <v>335</v>
      </c>
      <c r="E119" s="679" t="s">
        <v>335</v>
      </c>
      <c r="F119" s="675" t="s">
        <v>335</v>
      </c>
      <c r="G119" s="696" t="s">
        <v>320</v>
      </c>
      <c r="H119" s="678" t="s">
        <v>38</v>
      </c>
      <c r="I119" s="678"/>
      <c r="J119" s="678" t="s">
        <v>604</v>
      </c>
      <c r="K119" s="678" t="s">
        <v>48</v>
      </c>
      <c r="L119" s="678">
        <v>1</v>
      </c>
      <c r="M119" s="678"/>
      <c r="N119" s="217" t="s">
        <v>100</v>
      </c>
      <c r="O119" s="716" t="s">
        <v>427</v>
      </c>
      <c r="P119" s="716" t="s">
        <v>420</v>
      </c>
      <c r="Q119" s="716" t="s">
        <v>278</v>
      </c>
      <c r="R119" s="678" t="s">
        <v>1648</v>
      </c>
      <c r="S119" s="716" t="s">
        <v>1644</v>
      </c>
      <c r="T119" s="679" t="str">
        <f t="shared" si="19"/>
        <v>Lumajang, 06 FEBRUARI 1967</v>
      </c>
      <c r="U119" s="723">
        <v>24509</v>
      </c>
      <c r="V119" s="680">
        <v>40969</v>
      </c>
      <c r="W119" s="681">
        <f t="shared" ca="1" si="20"/>
        <v>41786</v>
      </c>
      <c r="X119" s="682">
        <f t="shared" ca="1" si="21"/>
        <v>17277</v>
      </c>
      <c r="Y119" s="682">
        <f t="shared" ca="1" si="22"/>
        <v>817</v>
      </c>
      <c r="Z119" s="676">
        <f t="shared" ca="1" si="23"/>
        <v>47</v>
      </c>
      <c r="AA119" s="676">
        <f t="shared" ca="1" si="24"/>
        <v>4</v>
      </c>
      <c r="AB119" s="826">
        <f t="shared" ca="1" si="25"/>
        <v>47</v>
      </c>
      <c r="AC119" s="676">
        <f t="shared" ca="1" si="26"/>
        <v>47</v>
      </c>
      <c r="AD119" s="721"/>
      <c r="AE119" s="721"/>
      <c r="AF119" s="721"/>
      <c r="AG119" s="721"/>
      <c r="AH119" s="675" t="s">
        <v>335</v>
      </c>
      <c r="AI119" s="675" t="s">
        <v>335</v>
      </c>
      <c r="AJ119" s="675"/>
      <c r="AK119" s="678">
        <f t="shared" ca="1" si="27"/>
        <v>2</v>
      </c>
      <c r="AL119" s="675">
        <f t="shared" ca="1" si="28"/>
        <v>3</v>
      </c>
      <c r="AM119" s="675"/>
      <c r="AN119" s="675"/>
      <c r="AO119" s="675" t="s">
        <v>568</v>
      </c>
      <c r="AP119" s="675"/>
      <c r="AQ119" s="675" t="s">
        <v>335</v>
      </c>
      <c r="AR119" s="675"/>
      <c r="AS119" s="675" t="s">
        <v>335</v>
      </c>
      <c r="AT119" s="675"/>
      <c r="AU119" s="675" t="s">
        <v>335</v>
      </c>
      <c r="AV119" s="675" t="s">
        <v>335</v>
      </c>
      <c r="AW119" s="675" t="s">
        <v>335</v>
      </c>
      <c r="AX119" s="217" t="s">
        <v>220</v>
      </c>
      <c r="AY119" s="675" t="s">
        <v>335</v>
      </c>
      <c r="AZ119" s="675" t="s">
        <v>335</v>
      </c>
      <c r="BA119" s="675" t="s">
        <v>335</v>
      </c>
      <c r="BB119" s="675" t="s">
        <v>335</v>
      </c>
      <c r="BC119" s="841">
        <v>549</v>
      </c>
      <c r="BD119" s="675" t="s">
        <v>700</v>
      </c>
      <c r="BE119" s="687"/>
      <c r="BF119" s="678" t="s">
        <v>63</v>
      </c>
      <c r="BG119" s="678">
        <v>1984</v>
      </c>
      <c r="BH119" s="687" t="s">
        <v>335</v>
      </c>
      <c r="BI119" s="687"/>
      <c r="BJ119" s="675"/>
      <c r="BK119" s="675"/>
      <c r="BL119" s="675"/>
      <c r="BM119" s="675"/>
      <c r="BN119" s="675"/>
      <c r="BO119" s="675" t="s">
        <v>335</v>
      </c>
      <c r="BP119" s="675"/>
      <c r="BQ119" s="675"/>
      <c r="BR119" s="675"/>
      <c r="BS119" s="675"/>
      <c r="BT119" s="687" t="s">
        <v>335</v>
      </c>
      <c r="BU119" s="687" t="s">
        <v>335</v>
      </c>
      <c r="BV119" s="687" t="s">
        <v>335</v>
      </c>
      <c r="BW119" s="687" t="s">
        <v>335</v>
      </c>
      <c r="BX119" s="217" t="s">
        <v>511</v>
      </c>
      <c r="BY119" s="217"/>
      <c r="BZ119" s="217"/>
      <c r="CA119" s="217"/>
      <c r="CB119" s="718" t="s">
        <v>335</v>
      </c>
    </row>
    <row r="120" spans="1:80" s="799" customFormat="1" ht="30" customHeight="1">
      <c r="A120" s="678">
        <v>110</v>
      </c>
      <c r="B120" s="678">
        <v>21</v>
      </c>
      <c r="C120" s="219"/>
      <c r="D120" s="219"/>
      <c r="E120" s="219"/>
      <c r="F120" s="675" t="s">
        <v>335</v>
      </c>
      <c r="G120" s="217" t="s">
        <v>713</v>
      </c>
      <c r="H120" s="217"/>
      <c r="I120" s="217" t="s">
        <v>39</v>
      </c>
      <c r="J120" s="678" t="s">
        <v>604</v>
      </c>
      <c r="K120" s="678" t="s">
        <v>48</v>
      </c>
      <c r="L120" s="678">
        <v>1</v>
      </c>
      <c r="M120" s="678"/>
      <c r="N120" s="217" t="s">
        <v>100</v>
      </c>
      <c r="O120" s="719" t="s">
        <v>418</v>
      </c>
      <c r="P120" s="719" t="s">
        <v>426</v>
      </c>
      <c r="Q120" s="719" t="s">
        <v>695</v>
      </c>
      <c r="R120" s="678" t="s">
        <v>1648</v>
      </c>
      <c r="S120" s="719" t="s">
        <v>1736</v>
      </c>
      <c r="T120" s="679" t="str">
        <f t="shared" si="19"/>
        <v>Lumajang, 05 OKTOBER 1991</v>
      </c>
      <c r="U120" s="723">
        <v>33516</v>
      </c>
      <c r="V120" s="680">
        <v>41101</v>
      </c>
      <c r="W120" s="681">
        <f t="shared" ca="1" si="20"/>
        <v>41786</v>
      </c>
      <c r="X120" s="682">
        <f t="shared" ca="1" si="21"/>
        <v>8270</v>
      </c>
      <c r="Y120" s="682">
        <f t="shared" ca="1" si="22"/>
        <v>685</v>
      </c>
      <c r="Z120" s="676">
        <f t="shared" ca="1" si="23"/>
        <v>22</v>
      </c>
      <c r="AA120" s="676">
        <f t="shared" ca="1" si="24"/>
        <v>8</v>
      </c>
      <c r="AB120" s="826">
        <f t="shared" ca="1" si="25"/>
        <v>22</v>
      </c>
      <c r="AC120" s="676">
        <f t="shared" ca="1" si="26"/>
        <v>22</v>
      </c>
      <c r="AD120" s="683"/>
      <c r="AE120" s="683"/>
      <c r="AF120" s="683"/>
      <c r="AG120" s="683"/>
      <c r="AH120" s="675" t="s">
        <v>335</v>
      </c>
      <c r="AI120" s="675" t="s">
        <v>335</v>
      </c>
      <c r="AJ120" s="675"/>
      <c r="AK120" s="678">
        <f t="shared" ca="1" si="27"/>
        <v>1</v>
      </c>
      <c r="AL120" s="675">
        <f t="shared" ca="1" si="28"/>
        <v>11</v>
      </c>
      <c r="AM120" s="675"/>
      <c r="AN120" s="675"/>
      <c r="AO120" s="675" t="s">
        <v>715</v>
      </c>
      <c r="AP120" s="675"/>
      <c r="AQ120" s="675" t="s">
        <v>335</v>
      </c>
      <c r="AR120" s="675"/>
      <c r="AS120" s="675" t="s">
        <v>335</v>
      </c>
      <c r="AT120" s="675"/>
      <c r="AU120" s="675" t="s">
        <v>335</v>
      </c>
      <c r="AV120" s="675" t="s">
        <v>335</v>
      </c>
      <c r="AW120" s="675" t="s">
        <v>335</v>
      </c>
      <c r="AX120" s="217" t="s">
        <v>220</v>
      </c>
      <c r="AY120" s="675" t="s">
        <v>335</v>
      </c>
      <c r="AZ120" s="675" t="s">
        <v>335</v>
      </c>
      <c r="BA120" s="675" t="s">
        <v>335</v>
      </c>
      <c r="BB120" s="675" t="s">
        <v>335</v>
      </c>
      <c r="BC120" s="841">
        <v>548</v>
      </c>
      <c r="BD120" s="675" t="s">
        <v>700</v>
      </c>
      <c r="BE120" s="687"/>
      <c r="BF120" s="678" t="s">
        <v>71</v>
      </c>
      <c r="BG120" s="678">
        <v>2010</v>
      </c>
      <c r="BH120" s="217" t="s">
        <v>74</v>
      </c>
      <c r="BI120" s="217"/>
      <c r="BJ120" s="217"/>
      <c r="BK120" s="217"/>
      <c r="BL120" s="217"/>
      <c r="BM120" s="675"/>
      <c r="BN120" s="217"/>
      <c r="BO120" s="675" t="s">
        <v>335</v>
      </c>
      <c r="BP120" s="675"/>
      <c r="BQ120" s="675"/>
      <c r="BR120" s="675"/>
      <c r="BS120" s="675"/>
      <c r="BT120" s="687" t="s">
        <v>335</v>
      </c>
      <c r="BU120" s="687" t="s">
        <v>335</v>
      </c>
      <c r="BV120" s="687" t="s">
        <v>335</v>
      </c>
      <c r="BW120" s="687" t="s">
        <v>335</v>
      </c>
      <c r="BX120" s="217" t="s">
        <v>1681</v>
      </c>
      <c r="BY120" s="217"/>
      <c r="BZ120" s="217"/>
      <c r="CA120" s="217"/>
      <c r="CB120" s="217"/>
    </row>
    <row r="121" spans="1:80" s="799" customFormat="1" ht="30" customHeight="1">
      <c r="A121" s="678">
        <v>111</v>
      </c>
      <c r="B121" s="678"/>
      <c r="C121" s="219"/>
      <c r="D121" s="219"/>
      <c r="E121" s="219"/>
      <c r="F121" s="675"/>
      <c r="G121" s="217" t="s">
        <v>1894</v>
      </c>
      <c r="H121" s="217" t="s">
        <v>38</v>
      </c>
      <c r="I121" s="217"/>
      <c r="J121" s="678"/>
      <c r="K121" s="678" t="s">
        <v>48</v>
      </c>
      <c r="L121" s="678"/>
      <c r="M121" s="678"/>
      <c r="N121" s="217"/>
      <c r="O121" s="719"/>
      <c r="P121" s="719"/>
      <c r="Q121" s="719"/>
      <c r="R121" s="678"/>
      <c r="S121" s="719"/>
      <c r="T121" s="219" t="s">
        <v>1930</v>
      </c>
      <c r="U121" s="723"/>
      <c r="V121" s="680"/>
      <c r="W121" s="681"/>
      <c r="X121" s="682"/>
      <c r="Y121" s="682"/>
      <c r="Z121" s="676"/>
      <c r="AA121" s="676"/>
      <c r="AB121" s="826"/>
      <c r="AC121" s="676"/>
      <c r="AD121" s="683"/>
      <c r="AE121" s="683"/>
      <c r="AF121" s="683"/>
      <c r="AG121" s="683"/>
      <c r="AH121" s="675"/>
      <c r="AI121" s="675"/>
      <c r="AJ121" s="675"/>
      <c r="AK121" s="678"/>
      <c r="AL121" s="675"/>
      <c r="AM121" s="675"/>
      <c r="AN121" s="675"/>
      <c r="AO121" s="675"/>
      <c r="AP121" s="675"/>
      <c r="AQ121" s="675"/>
      <c r="AR121" s="675"/>
      <c r="AS121" s="675"/>
      <c r="AT121" s="675"/>
      <c r="AU121" s="675"/>
      <c r="AV121" s="675" t="s">
        <v>335</v>
      </c>
      <c r="AW121" s="675"/>
      <c r="AX121" s="217" t="s">
        <v>220</v>
      </c>
      <c r="AY121" s="675"/>
      <c r="AZ121" s="675"/>
      <c r="BA121" s="675"/>
      <c r="BB121" s="675"/>
      <c r="BC121" s="841"/>
      <c r="BD121" s="675"/>
      <c r="BE121" s="687"/>
      <c r="BF121" s="678" t="s">
        <v>63</v>
      </c>
      <c r="BG121" s="678"/>
      <c r="BH121" s="217"/>
      <c r="BI121" s="217"/>
      <c r="BJ121" s="217"/>
      <c r="BK121" s="217"/>
      <c r="BL121" s="217"/>
      <c r="BM121" s="675"/>
      <c r="BN121" s="217"/>
      <c r="BO121" s="675"/>
      <c r="BP121" s="675"/>
      <c r="BQ121" s="675"/>
      <c r="BR121" s="675"/>
      <c r="BS121" s="675"/>
      <c r="BT121" s="687"/>
      <c r="BU121" s="687"/>
      <c r="BV121" s="687"/>
      <c r="BW121" s="687"/>
      <c r="BX121" s="217" t="s">
        <v>1989</v>
      </c>
      <c r="BY121" s="217"/>
      <c r="BZ121" s="217"/>
      <c r="CA121" s="217"/>
      <c r="CB121" s="217"/>
    </row>
    <row r="122" spans="1:80" s="799" customFormat="1" ht="30" customHeight="1">
      <c r="A122" s="678">
        <v>112</v>
      </c>
      <c r="B122" s="678"/>
      <c r="C122" s="219"/>
      <c r="D122" s="219"/>
      <c r="E122" s="219"/>
      <c r="F122" s="675"/>
      <c r="G122" s="217" t="s">
        <v>1780</v>
      </c>
      <c r="H122" s="217" t="s">
        <v>38</v>
      </c>
      <c r="I122" s="217"/>
      <c r="J122" s="678" t="s">
        <v>604</v>
      </c>
      <c r="K122" s="678" t="s">
        <v>48</v>
      </c>
      <c r="L122" s="678">
        <v>1</v>
      </c>
      <c r="M122" s="678"/>
      <c r="N122" s="217" t="s">
        <v>100</v>
      </c>
      <c r="O122" s="719" t="s">
        <v>423</v>
      </c>
      <c r="P122" s="719" t="s">
        <v>417</v>
      </c>
      <c r="Q122" s="719" t="s">
        <v>1781</v>
      </c>
      <c r="R122" s="678" t="s">
        <v>1648</v>
      </c>
      <c r="S122" s="689" t="s">
        <v>1738</v>
      </c>
      <c r="T122" s="679" t="str">
        <f>N122 &amp;R122&amp;O122 &amp;S122&amp;Q122</f>
        <v>Lumajang, 01 MARET 1994</v>
      </c>
      <c r="U122" s="723">
        <v>34394</v>
      </c>
      <c r="V122" s="680">
        <v>41685</v>
      </c>
      <c r="W122" s="681">
        <f ca="1">TODAY()</f>
        <v>41786</v>
      </c>
      <c r="X122" s="682">
        <f ca="1">W122-U122</f>
        <v>7392</v>
      </c>
      <c r="Y122" s="682">
        <f ca="1">W122-V122</f>
        <v>101</v>
      </c>
      <c r="Z122" s="676">
        <f ca="1">INT(X122/365)</f>
        <v>20</v>
      </c>
      <c r="AA122" s="676">
        <f ca="1">ROUND(((X122-(Z122*365))/30),0)</f>
        <v>3</v>
      </c>
      <c r="AB122" s="826">
        <f ca="1">DATEDIF(U122,W122,"Y")</f>
        <v>20</v>
      </c>
      <c r="AC122" s="676">
        <f ca="1">Z122</f>
        <v>20</v>
      </c>
      <c r="AD122" s="683"/>
      <c r="AE122" s="683"/>
      <c r="AF122" s="683"/>
      <c r="AG122" s="683"/>
      <c r="AH122" s="675"/>
      <c r="AI122" s="675"/>
      <c r="AJ122" s="675"/>
      <c r="AK122" s="678">
        <f ca="1">INT(Y122/365)</f>
        <v>0</v>
      </c>
      <c r="AL122" s="675">
        <f ca="1">ROUND(((Y122-(AK122*365))/30),0)</f>
        <v>3</v>
      </c>
      <c r="AM122" s="675"/>
      <c r="AN122" s="675"/>
      <c r="AO122" s="675" t="s">
        <v>1782</v>
      </c>
      <c r="AP122" s="675"/>
      <c r="AQ122" s="675"/>
      <c r="AR122" s="675"/>
      <c r="AS122" s="675" t="s">
        <v>335</v>
      </c>
      <c r="AT122" s="675"/>
      <c r="AU122" s="675" t="s">
        <v>335</v>
      </c>
      <c r="AV122" s="675" t="s">
        <v>335</v>
      </c>
      <c r="AW122" s="675" t="s">
        <v>335</v>
      </c>
      <c r="AX122" s="217" t="s">
        <v>220</v>
      </c>
      <c r="AY122" s="675" t="s">
        <v>335</v>
      </c>
      <c r="AZ122" s="675" t="s">
        <v>335</v>
      </c>
      <c r="BA122" s="675" t="s">
        <v>335</v>
      </c>
      <c r="BB122" s="675" t="s">
        <v>335</v>
      </c>
      <c r="BC122" s="841"/>
      <c r="BD122" s="675"/>
      <c r="BE122" s="217"/>
      <c r="BF122" s="678" t="s">
        <v>600</v>
      </c>
      <c r="BG122" s="678">
        <v>2012</v>
      </c>
      <c r="BH122" s="217" t="s">
        <v>1783</v>
      </c>
      <c r="BI122" s="217"/>
      <c r="BJ122" s="217"/>
      <c r="BK122" s="217"/>
      <c r="BL122" s="217"/>
      <c r="BM122" s="675"/>
      <c r="BN122" s="217"/>
      <c r="BO122" s="675"/>
      <c r="BP122" s="675"/>
      <c r="BQ122" s="675"/>
      <c r="BR122" s="675"/>
      <c r="BS122" s="675"/>
      <c r="BT122" s="687"/>
      <c r="BU122" s="687"/>
      <c r="BV122" s="687"/>
      <c r="BW122" s="687"/>
      <c r="BX122" s="217" t="s">
        <v>1784</v>
      </c>
      <c r="BY122" s="217"/>
      <c r="BZ122" s="217"/>
      <c r="CA122" s="217"/>
      <c r="CB122" s="217" t="s">
        <v>1785</v>
      </c>
    </row>
    <row r="123" spans="1:80" s="799" customFormat="1" ht="30" customHeight="1">
      <c r="A123" s="678">
        <v>113</v>
      </c>
      <c r="B123" s="678"/>
      <c r="C123" s="219"/>
      <c r="D123" s="219"/>
      <c r="E123" s="219"/>
      <c r="F123" s="675"/>
      <c r="G123" s="31" t="s">
        <v>1914</v>
      </c>
      <c r="H123" s="217" t="s">
        <v>38</v>
      </c>
      <c r="I123" s="217"/>
      <c r="J123" s="217"/>
      <c r="K123" s="217" t="s">
        <v>48</v>
      </c>
      <c r="L123" s="217"/>
      <c r="M123" s="217"/>
      <c r="N123" s="217"/>
      <c r="O123" s="217"/>
      <c r="P123" s="217"/>
      <c r="Q123" s="217"/>
      <c r="R123" s="217"/>
      <c r="S123" s="217"/>
      <c r="T123" s="217" t="s">
        <v>1931</v>
      </c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675" t="s">
        <v>335</v>
      </c>
      <c r="AW123" s="217"/>
      <c r="AX123" s="217" t="s">
        <v>220</v>
      </c>
      <c r="AY123" s="217"/>
      <c r="AZ123" s="217"/>
      <c r="BA123" s="217"/>
      <c r="BB123" s="217"/>
      <c r="BC123" s="217"/>
      <c r="BD123" s="217"/>
      <c r="BE123" s="217"/>
      <c r="BF123" s="678" t="s">
        <v>63</v>
      </c>
      <c r="BG123" s="217"/>
      <c r="BH123" s="217"/>
      <c r="BI123" s="217"/>
      <c r="BJ123" s="217"/>
      <c r="BK123" s="217"/>
      <c r="BL123" s="217"/>
      <c r="BM123" s="217"/>
      <c r="BN123" s="217"/>
      <c r="BO123" s="217"/>
      <c r="BP123" s="217"/>
      <c r="BQ123" s="217"/>
      <c r="BR123" s="217"/>
      <c r="BS123" s="217"/>
      <c r="BT123" s="217"/>
      <c r="BU123" s="217"/>
      <c r="BV123" s="217"/>
      <c r="BW123" s="217"/>
      <c r="BX123" s="217" t="s">
        <v>1990</v>
      </c>
      <c r="BY123" s="217"/>
      <c r="BZ123" s="217"/>
      <c r="CA123" s="217"/>
      <c r="CB123" s="217"/>
    </row>
    <row r="124" spans="1:80" s="733" customFormat="1" ht="19.5" customHeight="1">
      <c r="A124" s="740"/>
      <c r="B124" s="740"/>
      <c r="C124" s="740"/>
      <c r="D124" s="740"/>
      <c r="E124" s="740"/>
      <c r="F124" s="740"/>
      <c r="G124" s="740"/>
      <c r="H124" s="740"/>
      <c r="I124" s="740"/>
      <c r="J124" s="740"/>
      <c r="K124" s="740"/>
      <c r="L124" s="740"/>
      <c r="M124" s="740"/>
      <c r="N124" s="740"/>
      <c r="O124" s="741"/>
      <c r="P124" s="741"/>
      <c r="Q124" s="741"/>
      <c r="R124" s="741"/>
      <c r="S124" s="741"/>
      <c r="T124" s="741"/>
      <c r="U124" s="741"/>
      <c r="V124" s="741"/>
      <c r="W124" s="742"/>
      <c r="X124" s="742"/>
      <c r="Y124" s="742"/>
      <c r="Z124" s="742"/>
      <c r="AA124" s="742"/>
      <c r="AB124" s="743"/>
      <c r="AC124" s="741"/>
      <c r="AD124" s="741"/>
      <c r="AE124" s="741"/>
      <c r="AF124" s="741"/>
      <c r="AG124" s="741"/>
      <c r="AH124" s="740"/>
      <c r="AI124" s="740"/>
      <c r="AJ124" s="740"/>
      <c r="AK124" s="740"/>
      <c r="AL124" s="740"/>
      <c r="AM124" s="740"/>
      <c r="AN124" s="740"/>
      <c r="AO124" s="740"/>
      <c r="AP124" s="740"/>
      <c r="AQ124" s="740"/>
      <c r="AR124" s="740"/>
      <c r="AS124" s="740"/>
      <c r="AT124" s="740"/>
      <c r="AU124" s="740"/>
      <c r="AV124" s="740"/>
      <c r="AW124" s="741"/>
      <c r="AX124" s="740"/>
      <c r="AY124" s="741"/>
      <c r="AZ124" s="741"/>
      <c r="BA124" s="741"/>
      <c r="BB124" s="741"/>
      <c r="BC124" s="741"/>
      <c r="BD124" s="741"/>
      <c r="BE124" s="741"/>
      <c r="BF124" s="740"/>
      <c r="BG124" s="740"/>
      <c r="BH124" s="740"/>
      <c r="BI124" s="740"/>
      <c r="BJ124" s="740"/>
      <c r="BK124" s="740"/>
      <c r="BL124" s="740"/>
      <c r="BM124" s="744"/>
      <c r="BN124" s="740"/>
      <c r="BO124" s="740"/>
      <c r="BP124" s="740"/>
      <c r="BQ124" s="740"/>
      <c r="BR124" s="740"/>
      <c r="BS124" s="740"/>
      <c r="BT124" s="740"/>
      <c r="BU124" s="740"/>
      <c r="BV124" s="740"/>
      <c r="BW124" s="740"/>
    </row>
    <row r="125" spans="1:80" s="733" customFormat="1" ht="19.5" customHeight="1">
      <c r="A125" s="740"/>
      <c r="B125" s="740"/>
      <c r="C125" s="740"/>
      <c r="D125" s="740"/>
      <c r="E125" s="740"/>
      <c r="F125" s="740"/>
      <c r="G125" s="740"/>
      <c r="H125" s="740"/>
      <c r="I125" s="740"/>
      <c r="J125" s="740"/>
      <c r="K125" s="740"/>
      <c r="L125" s="740"/>
      <c r="M125" s="740"/>
      <c r="N125" s="740"/>
      <c r="O125" s="741"/>
      <c r="P125" s="741"/>
      <c r="Q125" s="741"/>
      <c r="R125" s="741"/>
      <c r="S125" s="741"/>
      <c r="T125" s="741"/>
      <c r="U125" s="741"/>
      <c r="V125" s="741"/>
      <c r="W125" s="741"/>
      <c r="X125" s="741"/>
      <c r="Y125" s="741"/>
      <c r="Z125" s="741"/>
      <c r="AA125" s="741"/>
      <c r="AB125" s="741"/>
      <c r="AC125" s="741"/>
      <c r="AD125" s="741"/>
      <c r="AE125" s="741"/>
      <c r="AF125" s="741"/>
      <c r="AG125" s="741"/>
      <c r="AH125" s="740"/>
      <c r="AI125" s="740"/>
      <c r="AJ125" s="740"/>
      <c r="AK125" s="740"/>
      <c r="AL125" s="740"/>
      <c r="AM125" s="740"/>
      <c r="AN125" s="740"/>
      <c r="AO125" s="740"/>
      <c r="AP125" s="740"/>
      <c r="AQ125" s="740"/>
      <c r="AR125" s="740"/>
      <c r="AS125" s="740"/>
      <c r="AT125" s="740"/>
      <c r="AU125" s="740"/>
      <c r="AV125" s="740"/>
      <c r="AW125" s="741"/>
      <c r="AX125" s="740"/>
      <c r="AY125" s="741"/>
      <c r="AZ125" s="741"/>
      <c r="BA125" s="741"/>
      <c r="BB125" s="741"/>
      <c r="BC125" s="741"/>
      <c r="BD125" s="741"/>
      <c r="BE125" s="741"/>
      <c r="BF125" s="740"/>
      <c r="BG125" s="740"/>
      <c r="BH125" s="740"/>
      <c r="BI125" s="740"/>
      <c r="BJ125" s="740"/>
      <c r="BK125" s="740"/>
      <c r="BL125" s="740"/>
      <c r="BM125" s="744"/>
      <c r="BN125" s="740"/>
      <c r="BO125" s="740"/>
      <c r="BP125" s="740"/>
      <c r="BQ125" s="740"/>
      <c r="BR125" s="740"/>
      <c r="BS125" s="740"/>
      <c r="BT125" s="740"/>
      <c r="BU125" s="740"/>
      <c r="BV125" s="740"/>
      <c r="BW125" s="740"/>
      <c r="BX125" s="753" t="s">
        <v>1926</v>
      </c>
    </row>
    <row r="126" spans="1:80" s="733" customFormat="1" ht="19.5" customHeight="1">
      <c r="A126" s="740"/>
      <c r="B126" s="740"/>
      <c r="C126" s="740"/>
      <c r="D126" s="740"/>
      <c r="E126" s="740"/>
      <c r="F126" s="740"/>
      <c r="G126" s="740"/>
      <c r="H126" s="740"/>
      <c r="I126" s="740"/>
      <c r="J126" s="740"/>
      <c r="K126" s="740"/>
      <c r="L126" s="740"/>
      <c r="M126" s="740"/>
      <c r="N126" s="740"/>
      <c r="O126" s="741"/>
      <c r="P126" s="741"/>
      <c r="Q126" s="741"/>
      <c r="R126" s="741"/>
      <c r="S126" s="741"/>
      <c r="T126" s="741"/>
      <c r="U126" s="741"/>
      <c r="V126" s="741"/>
      <c r="W126" s="741"/>
      <c r="X126" s="741"/>
      <c r="Y126" s="741"/>
      <c r="Z126" s="741"/>
      <c r="AA126" s="741"/>
      <c r="AB126" s="741"/>
      <c r="AC126" s="741"/>
      <c r="AD126" s="741"/>
      <c r="AE126" s="741"/>
      <c r="AF126" s="741"/>
      <c r="AG126" s="741"/>
      <c r="AH126" s="740"/>
      <c r="AI126" s="740"/>
      <c r="AJ126" s="740"/>
      <c r="AK126" s="740"/>
      <c r="AL126" s="740"/>
      <c r="AM126" s="740"/>
      <c r="AN126" s="740"/>
      <c r="AO126" s="740"/>
      <c r="AP126" s="740"/>
      <c r="AQ126" s="740"/>
      <c r="AR126" s="740"/>
      <c r="AS126" s="740"/>
      <c r="AT126" s="740"/>
      <c r="AU126" s="740"/>
      <c r="AV126" s="740"/>
      <c r="AW126" s="741"/>
      <c r="AX126" s="740"/>
      <c r="AY126" s="741"/>
      <c r="AZ126" s="741"/>
      <c r="BA126" s="741"/>
      <c r="BB126" s="741"/>
      <c r="BC126" s="741"/>
      <c r="BD126" s="741"/>
      <c r="BE126" s="741"/>
      <c r="BF126" s="740"/>
      <c r="BG126" s="740"/>
      <c r="BH126" s="740"/>
      <c r="BI126" s="740"/>
      <c r="BJ126" s="740"/>
      <c r="BK126" s="740"/>
      <c r="BL126" s="740"/>
      <c r="BM126" s="744"/>
      <c r="BN126" s="740"/>
      <c r="BO126" s="740"/>
      <c r="BP126" s="740"/>
      <c r="BQ126" s="740"/>
      <c r="BR126" s="740"/>
      <c r="BS126" s="740"/>
      <c r="BT126" s="740"/>
      <c r="BU126" s="740"/>
      <c r="BW126" s="740"/>
      <c r="BX126" s="753" t="s">
        <v>1900</v>
      </c>
    </row>
    <row r="127" spans="1:80" s="733" customFormat="1" ht="19.5" customHeight="1">
      <c r="A127" s="740"/>
      <c r="B127" s="740"/>
      <c r="C127" s="740"/>
      <c r="D127" s="740"/>
      <c r="E127" s="740"/>
      <c r="F127" s="740"/>
      <c r="G127" s="740"/>
      <c r="H127" s="740"/>
      <c r="I127" s="740"/>
      <c r="J127" s="740"/>
      <c r="K127" s="740"/>
      <c r="L127" s="740"/>
      <c r="M127" s="740"/>
      <c r="N127" s="740"/>
      <c r="O127" s="741"/>
      <c r="P127" s="741"/>
      <c r="Q127" s="741"/>
      <c r="R127" s="741"/>
      <c r="S127" s="741"/>
      <c r="T127" s="741"/>
      <c r="U127" s="741"/>
      <c r="V127" s="741"/>
      <c r="W127" s="741"/>
      <c r="X127" s="741"/>
      <c r="Y127" s="741"/>
      <c r="Z127" s="741"/>
      <c r="AA127" s="741"/>
      <c r="AB127" s="741"/>
      <c r="AC127" s="741"/>
      <c r="AD127" s="741"/>
      <c r="AE127" s="741"/>
      <c r="AF127" s="741"/>
      <c r="AG127" s="741"/>
      <c r="AH127" s="740"/>
      <c r="AI127" s="740"/>
      <c r="AJ127" s="740"/>
      <c r="AK127" s="740"/>
      <c r="AL127" s="740"/>
      <c r="AM127" s="740"/>
      <c r="AN127" s="740"/>
      <c r="AO127" s="740"/>
      <c r="AP127" s="740"/>
      <c r="AQ127" s="740"/>
      <c r="AR127" s="740"/>
      <c r="AS127" s="740"/>
      <c r="AT127" s="740"/>
      <c r="AU127" s="740"/>
      <c r="AV127" s="740"/>
      <c r="AW127" s="741"/>
      <c r="AX127" s="740"/>
      <c r="AY127" s="741"/>
      <c r="AZ127" s="741"/>
      <c r="BA127" s="741"/>
      <c r="BB127" s="741"/>
      <c r="BC127" s="741"/>
      <c r="BD127" s="741"/>
      <c r="BE127" s="741"/>
      <c r="BF127" s="740"/>
      <c r="BG127" s="740"/>
      <c r="BH127" s="740"/>
      <c r="BI127" s="740"/>
      <c r="BJ127" s="740"/>
      <c r="BK127" s="740"/>
      <c r="BL127" s="740"/>
      <c r="BM127" s="744"/>
      <c r="BN127" s="740"/>
      <c r="BO127" s="740"/>
      <c r="BP127" s="740"/>
      <c r="BQ127" s="740"/>
      <c r="BR127" s="740"/>
      <c r="BS127" s="740"/>
      <c r="BT127" s="740"/>
      <c r="BU127" s="740"/>
      <c r="BW127" s="740"/>
      <c r="BX127" s="753"/>
    </row>
    <row r="128" spans="1:80" s="733" customFormat="1" ht="19.5" customHeight="1">
      <c r="A128" s="740"/>
      <c r="B128" s="740"/>
      <c r="C128" s="740"/>
      <c r="D128" s="740"/>
      <c r="E128" s="740"/>
      <c r="F128" s="740"/>
      <c r="G128" s="740"/>
      <c r="H128" s="740"/>
      <c r="I128" s="740"/>
      <c r="J128" s="740"/>
      <c r="K128" s="740"/>
      <c r="L128" s="740"/>
      <c r="M128" s="740"/>
      <c r="N128" s="740"/>
      <c r="O128" s="741"/>
      <c r="P128" s="741"/>
      <c r="Q128" s="741"/>
      <c r="R128" s="741"/>
      <c r="S128" s="741"/>
      <c r="T128" s="741"/>
      <c r="U128" s="741"/>
      <c r="V128" s="741"/>
      <c r="W128" s="741"/>
      <c r="X128" s="741"/>
      <c r="Y128" s="741"/>
      <c r="Z128" s="741"/>
      <c r="AA128" s="741"/>
      <c r="AB128" s="741"/>
      <c r="AC128" s="741"/>
      <c r="AD128" s="741"/>
      <c r="AE128" s="741"/>
      <c r="AF128" s="741"/>
      <c r="AG128" s="741"/>
      <c r="AH128" s="740"/>
      <c r="AI128" s="740"/>
      <c r="AJ128" s="740"/>
      <c r="AK128" s="740"/>
      <c r="AL128" s="740"/>
      <c r="AM128" s="740"/>
      <c r="AN128" s="740"/>
      <c r="AO128" s="740"/>
      <c r="AP128" s="740"/>
      <c r="AQ128" s="740"/>
      <c r="AR128" s="740"/>
      <c r="AS128" s="740"/>
      <c r="AT128" s="740"/>
      <c r="AU128" s="740"/>
      <c r="AV128" s="740"/>
      <c r="AW128" s="741"/>
      <c r="AX128" s="740"/>
      <c r="AY128" s="741"/>
      <c r="AZ128" s="741"/>
      <c r="BA128" s="741"/>
      <c r="BB128" s="741"/>
      <c r="BC128" s="741"/>
      <c r="BD128" s="741"/>
      <c r="BE128" s="741"/>
      <c r="BF128" s="740"/>
      <c r="BG128" s="740"/>
      <c r="BH128" s="740"/>
      <c r="BI128" s="740"/>
      <c r="BJ128" s="740"/>
      <c r="BK128" s="740"/>
      <c r="BL128" s="740"/>
      <c r="BM128" s="744"/>
      <c r="BN128" s="740"/>
      <c r="BO128" s="740"/>
      <c r="BP128" s="740"/>
      <c r="BQ128" s="740"/>
      <c r="BR128" s="740"/>
      <c r="BS128" s="740"/>
      <c r="BT128" s="740"/>
      <c r="BU128" s="740"/>
      <c r="BW128" s="740"/>
      <c r="BX128" s="754"/>
    </row>
    <row r="129" spans="1:79" s="725" customFormat="1" ht="15">
      <c r="A129" s="745"/>
      <c r="B129" s="745"/>
      <c r="C129" s="745"/>
      <c r="D129" s="745"/>
      <c r="E129" s="745"/>
      <c r="F129" s="745"/>
      <c r="G129" s="745"/>
      <c r="H129" s="745"/>
      <c r="I129" s="745"/>
      <c r="J129" s="745"/>
      <c r="K129" s="745"/>
      <c r="L129" s="745"/>
      <c r="M129" s="745"/>
      <c r="N129" s="745"/>
      <c r="O129" s="741"/>
      <c r="P129" s="741"/>
      <c r="Q129" s="741"/>
      <c r="R129" s="741"/>
      <c r="S129" s="741"/>
      <c r="T129" s="741"/>
      <c r="U129" s="741"/>
      <c r="V129" s="741"/>
      <c r="W129" s="741"/>
      <c r="X129" s="741"/>
      <c r="Y129" s="741"/>
      <c r="Z129" s="741"/>
      <c r="AA129" s="741"/>
      <c r="AB129" s="741"/>
      <c r="AC129" s="741"/>
      <c r="AD129" s="741"/>
      <c r="AE129" s="741"/>
      <c r="AF129" s="741"/>
      <c r="AG129" s="741"/>
      <c r="AH129" s="745"/>
      <c r="AI129" s="745"/>
      <c r="AJ129" s="745"/>
      <c r="AK129" s="745"/>
      <c r="AL129" s="745"/>
      <c r="AM129" s="745"/>
      <c r="AN129" s="745"/>
      <c r="AO129" s="745"/>
      <c r="AP129" s="745"/>
      <c r="AQ129" s="745"/>
      <c r="AR129" s="745"/>
      <c r="AS129" s="745"/>
      <c r="AT129" s="745"/>
      <c r="AU129" s="745"/>
      <c r="AV129" s="745"/>
      <c r="AW129" s="746"/>
      <c r="AX129" s="745"/>
      <c r="AY129" s="741"/>
      <c r="AZ129" s="741"/>
      <c r="BA129" s="741"/>
      <c r="BB129" s="741"/>
      <c r="BC129" s="741"/>
      <c r="BD129" s="741"/>
      <c r="BE129" s="741"/>
      <c r="BF129" s="745"/>
      <c r="BG129" s="745"/>
      <c r="BH129" s="745"/>
      <c r="BI129" s="745"/>
      <c r="BJ129" s="745"/>
      <c r="BK129" s="745"/>
      <c r="BL129" s="745"/>
      <c r="BM129" s="744"/>
      <c r="BN129" s="745"/>
      <c r="BO129" s="745"/>
      <c r="BP129" s="745"/>
      <c r="BQ129" s="745"/>
      <c r="BR129" s="745"/>
      <c r="BS129" s="745"/>
      <c r="BT129" s="745"/>
      <c r="BU129" s="745"/>
      <c r="BW129" s="745"/>
      <c r="BX129" s="754"/>
      <c r="BY129" s="734"/>
      <c r="BZ129" s="734"/>
      <c r="CA129" s="734"/>
    </row>
    <row r="130" spans="1:79" s="725" customFormat="1" ht="14.25">
      <c r="A130" s="745"/>
      <c r="B130" s="745"/>
      <c r="C130" s="745"/>
      <c r="D130" s="745"/>
      <c r="E130" s="745"/>
      <c r="F130" s="745"/>
      <c r="G130" s="745"/>
      <c r="H130" s="745"/>
      <c r="I130" s="745"/>
      <c r="J130" s="745"/>
      <c r="K130" s="745"/>
      <c r="L130" s="745"/>
      <c r="M130" s="745"/>
      <c r="N130" s="745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1"/>
      <c r="AA130" s="741"/>
      <c r="AB130" s="741"/>
      <c r="AC130" s="741"/>
      <c r="AD130" s="741"/>
      <c r="AE130" s="741"/>
      <c r="AF130" s="741"/>
      <c r="AG130" s="741"/>
      <c r="AH130" s="745"/>
      <c r="AI130" s="745"/>
      <c r="AJ130" s="745"/>
      <c r="AK130" s="745"/>
      <c r="AL130" s="745"/>
      <c r="AM130" s="745"/>
      <c r="AN130" s="745"/>
      <c r="AO130" s="745"/>
      <c r="AP130" s="745"/>
      <c r="AQ130" s="745"/>
      <c r="AR130" s="745"/>
      <c r="AS130" s="745"/>
      <c r="AT130" s="745"/>
      <c r="AU130" s="745"/>
      <c r="AV130" s="745"/>
      <c r="AW130" s="746"/>
      <c r="AX130" s="745"/>
      <c r="AY130" s="741"/>
      <c r="AZ130" s="741"/>
      <c r="BA130" s="741"/>
      <c r="BB130" s="741"/>
      <c r="BC130" s="741"/>
      <c r="BD130" s="741"/>
      <c r="BE130" s="741"/>
      <c r="BF130" s="745"/>
      <c r="BG130" s="745"/>
      <c r="BH130" s="745"/>
      <c r="BI130" s="745"/>
      <c r="BJ130" s="745"/>
      <c r="BK130" s="745"/>
      <c r="BL130" s="745"/>
      <c r="BM130" s="744"/>
      <c r="BN130" s="745"/>
      <c r="BO130" s="745"/>
      <c r="BP130" s="745"/>
      <c r="BQ130" s="745"/>
      <c r="BR130" s="745"/>
      <c r="BS130" s="745"/>
      <c r="BT130" s="745"/>
      <c r="BU130" s="745"/>
      <c r="BW130" s="745"/>
      <c r="BX130" s="755" t="s">
        <v>1901</v>
      </c>
    </row>
    <row r="131" spans="1:79" s="725" customFormat="1" ht="15">
      <c r="A131" s="745"/>
      <c r="B131" s="745"/>
      <c r="C131" s="745"/>
      <c r="D131" s="745"/>
      <c r="E131" s="745"/>
      <c r="F131" s="745"/>
      <c r="G131" s="745"/>
      <c r="H131" s="745"/>
      <c r="I131" s="745"/>
      <c r="J131" s="745"/>
      <c r="K131" s="745"/>
      <c r="L131" s="745"/>
      <c r="M131" s="745"/>
      <c r="N131" s="745"/>
      <c r="O131" s="741"/>
      <c r="P131" s="741"/>
      <c r="Q131" s="741"/>
      <c r="R131" s="741"/>
      <c r="S131" s="741"/>
      <c r="T131" s="741"/>
      <c r="U131" s="741"/>
      <c r="V131" s="741"/>
      <c r="W131" s="741"/>
      <c r="X131" s="741"/>
      <c r="Y131" s="741"/>
      <c r="Z131" s="741"/>
      <c r="AA131" s="741"/>
      <c r="AB131" s="741"/>
      <c r="AC131" s="741"/>
      <c r="AD131" s="741"/>
      <c r="AE131" s="741"/>
      <c r="AF131" s="741"/>
      <c r="AG131" s="741"/>
      <c r="AH131" s="745"/>
      <c r="AI131" s="745"/>
      <c r="AJ131" s="745"/>
      <c r="AK131" s="745"/>
      <c r="AL131" s="745"/>
      <c r="AM131" s="745"/>
      <c r="AN131" s="745"/>
      <c r="AO131" s="745"/>
      <c r="AP131" s="745"/>
      <c r="AQ131" s="745"/>
      <c r="AR131" s="745"/>
      <c r="AS131" s="745"/>
      <c r="AT131" s="745"/>
      <c r="AU131" s="745"/>
      <c r="AV131" s="745"/>
      <c r="AW131" s="746"/>
      <c r="AX131" s="745"/>
      <c r="AY131" s="741"/>
      <c r="AZ131" s="741"/>
      <c r="BA131" s="741"/>
      <c r="BB131" s="741"/>
      <c r="BC131" s="741"/>
      <c r="BD131" s="741"/>
      <c r="BE131" s="741"/>
      <c r="BF131" s="745"/>
      <c r="BG131" s="745"/>
      <c r="BH131" s="745"/>
      <c r="BI131" s="745"/>
      <c r="BJ131" s="745"/>
      <c r="BK131" s="745"/>
      <c r="BL131" s="745"/>
      <c r="BM131" s="744"/>
      <c r="BN131" s="745"/>
      <c r="BO131" s="745"/>
      <c r="BP131" s="745"/>
      <c r="BQ131" s="745"/>
      <c r="BR131" s="745"/>
      <c r="BS131" s="745"/>
      <c r="BT131" s="745"/>
      <c r="BU131" s="745"/>
      <c r="BW131" s="745"/>
      <c r="BX131" s="754" t="s">
        <v>363</v>
      </c>
    </row>
    <row r="132" spans="1:79" s="725" customFormat="1" ht="15">
      <c r="A132" s="745"/>
      <c r="B132" s="745"/>
      <c r="C132" s="745"/>
      <c r="D132" s="745"/>
      <c r="E132" s="745"/>
      <c r="F132" s="745"/>
      <c r="G132" s="745"/>
      <c r="H132" s="745"/>
      <c r="I132" s="745"/>
      <c r="J132" s="745"/>
      <c r="K132" s="745"/>
      <c r="L132" s="745"/>
      <c r="M132" s="745"/>
      <c r="N132" s="745"/>
      <c r="O132" s="741"/>
      <c r="P132" s="741"/>
      <c r="Q132" s="741"/>
      <c r="R132" s="741"/>
      <c r="S132" s="741"/>
      <c r="T132" s="741"/>
      <c r="U132" s="741"/>
      <c r="V132" s="741"/>
      <c r="W132" s="741"/>
      <c r="X132" s="741"/>
      <c r="Y132" s="741"/>
      <c r="Z132" s="741"/>
      <c r="AA132" s="741"/>
      <c r="AB132" s="741"/>
      <c r="AC132" s="741"/>
      <c r="AD132" s="741"/>
      <c r="AE132" s="741"/>
      <c r="AF132" s="741"/>
      <c r="AG132" s="741"/>
      <c r="AH132" s="745"/>
      <c r="AI132" s="745"/>
      <c r="AJ132" s="745"/>
      <c r="AK132" s="745"/>
      <c r="AL132" s="745"/>
      <c r="AM132" s="745"/>
      <c r="AN132" s="745"/>
      <c r="AO132" s="745"/>
      <c r="AP132" s="745"/>
      <c r="AQ132" s="745"/>
      <c r="AR132" s="745"/>
      <c r="AS132" s="745"/>
      <c r="AT132" s="745"/>
      <c r="AU132" s="745"/>
      <c r="AV132" s="745"/>
      <c r="AW132" s="746"/>
      <c r="AX132" s="745"/>
      <c r="AY132" s="741"/>
      <c r="AZ132" s="741"/>
      <c r="BA132" s="741"/>
      <c r="BB132" s="741"/>
      <c r="BC132" s="741"/>
      <c r="BD132" s="741"/>
      <c r="BE132" s="741"/>
      <c r="BF132" s="745"/>
      <c r="BG132" s="745"/>
      <c r="BH132" s="745"/>
      <c r="BI132" s="745"/>
      <c r="BJ132" s="745"/>
      <c r="BK132" s="745"/>
      <c r="BL132" s="745"/>
      <c r="BM132" s="744"/>
      <c r="BN132" s="745"/>
      <c r="BO132" s="745"/>
      <c r="BP132" s="745"/>
      <c r="BQ132" s="745"/>
      <c r="BR132" s="745"/>
      <c r="BS132" s="745"/>
      <c r="BT132" s="745"/>
      <c r="BU132" s="745"/>
      <c r="BW132" s="745"/>
      <c r="BX132" s="754" t="s">
        <v>364</v>
      </c>
    </row>
    <row r="133" spans="1:79" s="725" customFormat="1" ht="12.75">
      <c r="A133" s="745"/>
      <c r="B133" s="745"/>
      <c r="C133" s="745"/>
      <c r="D133" s="745"/>
      <c r="E133" s="745"/>
      <c r="F133" s="745"/>
      <c r="G133" s="745"/>
      <c r="H133" s="745"/>
      <c r="I133" s="745"/>
      <c r="J133" s="745"/>
      <c r="K133" s="745"/>
      <c r="L133" s="745"/>
      <c r="M133" s="745"/>
      <c r="N133" s="745"/>
      <c r="O133" s="741"/>
      <c r="P133" s="741"/>
      <c r="Q133" s="741"/>
      <c r="R133" s="741"/>
      <c r="S133" s="741"/>
      <c r="T133" s="741"/>
      <c r="U133" s="741"/>
      <c r="V133" s="741"/>
      <c r="W133" s="741"/>
      <c r="X133" s="741"/>
      <c r="Y133" s="741"/>
      <c r="Z133" s="741"/>
      <c r="AA133" s="741"/>
      <c r="AB133" s="741"/>
      <c r="AC133" s="741"/>
      <c r="AD133" s="741"/>
      <c r="AE133" s="741"/>
      <c r="AF133" s="741"/>
      <c r="AG133" s="741"/>
      <c r="AH133" s="745"/>
      <c r="AI133" s="745"/>
      <c r="AJ133" s="745"/>
      <c r="AK133" s="745"/>
      <c r="AL133" s="745"/>
      <c r="AM133" s="745"/>
      <c r="AN133" s="745"/>
      <c r="AO133" s="745"/>
      <c r="AP133" s="745"/>
      <c r="AQ133" s="745"/>
      <c r="AR133" s="745"/>
      <c r="AS133" s="745"/>
      <c r="AT133" s="745"/>
      <c r="AU133" s="745"/>
      <c r="AV133" s="745"/>
      <c r="AW133" s="746"/>
      <c r="AX133" s="745"/>
      <c r="AY133" s="741"/>
      <c r="AZ133" s="741"/>
      <c r="BA133" s="741"/>
      <c r="BB133" s="741"/>
      <c r="BC133" s="741"/>
      <c r="BD133" s="741"/>
      <c r="BE133" s="741"/>
      <c r="BF133" s="745"/>
      <c r="BG133" s="745"/>
      <c r="BH133" s="745"/>
      <c r="BI133" s="745"/>
      <c r="BJ133" s="745"/>
      <c r="BK133" s="745"/>
      <c r="BL133" s="745"/>
      <c r="BM133" s="744"/>
      <c r="BN133" s="745"/>
      <c r="BO133" s="745"/>
      <c r="BP133" s="745"/>
      <c r="BQ133" s="745"/>
      <c r="BR133" s="745"/>
      <c r="BS133" s="745"/>
      <c r="BT133" s="745"/>
      <c r="BU133" s="745"/>
      <c r="BW133" s="745"/>
    </row>
    <row r="134" spans="1:79">
      <c r="A134" s="747"/>
      <c r="B134" s="747"/>
      <c r="C134" s="747"/>
      <c r="D134" s="747"/>
      <c r="E134" s="747"/>
      <c r="F134" s="747"/>
      <c r="G134" s="747"/>
      <c r="H134" s="747"/>
      <c r="I134" s="747"/>
      <c r="J134" s="747"/>
      <c r="K134" s="747"/>
      <c r="L134" s="747"/>
      <c r="M134" s="747"/>
      <c r="N134" s="747"/>
      <c r="O134" s="748"/>
      <c r="P134" s="748"/>
      <c r="Q134" s="748"/>
      <c r="R134" s="748"/>
      <c r="S134" s="748"/>
      <c r="T134" s="748"/>
      <c r="U134" s="748"/>
      <c r="V134" s="748"/>
      <c r="W134" s="748"/>
      <c r="X134" s="748"/>
      <c r="Y134" s="748"/>
      <c r="Z134" s="748"/>
      <c r="AA134" s="748"/>
      <c r="AB134" s="748"/>
      <c r="AC134" s="748"/>
      <c r="AD134" s="748"/>
      <c r="AE134" s="748"/>
      <c r="AF134" s="748"/>
      <c r="AG134" s="748"/>
      <c r="AH134" s="747"/>
      <c r="AI134" s="747"/>
      <c r="AJ134" s="747"/>
      <c r="AK134" s="747"/>
      <c r="AL134" s="747"/>
      <c r="AM134" s="747"/>
      <c r="AN134" s="747"/>
      <c r="AO134" s="747"/>
      <c r="AP134" s="747"/>
      <c r="AQ134" s="747"/>
      <c r="AR134" s="747"/>
      <c r="AS134" s="747"/>
      <c r="AT134" s="747"/>
      <c r="AU134" s="747"/>
      <c r="AV134" s="747"/>
      <c r="AW134" s="749"/>
      <c r="AX134" s="747"/>
      <c r="AY134" s="748"/>
      <c r="AZ134" s="748"/>
      <c r="BA134" s="748"/>
      <c r="BB134" s="748"/>
      <c r="BC134" s="748"/>
      <c r="BD134" s="748"/>
      <c r="BE134" s="748"/>
      <c r="BF134" s="747"/>
      <c r="BG134" s="747"/>
      <c r="BH134" s="747"/>
      <c r="BI134" s="747"/>
      <c r="BJ134" s="747"/>
      <c r="BK134" s="747"/>
      <c r="BL134" s="747"/>
      <c r="BM134" s="750"/>
      <c r="BN134" s="747"/>
      <c r="BO134" s="747"/>
      <c r="BP134" s="747"/>
      <c r="BQ134" s="747"/>
      <c r="BR134" s="747"/>
      <c r="BS134" s="747"/>
      <c r="BT134" s="747"/>
      <c r="BU134" s="747"/>
      <c r="BV134" s="747"/>
      <c r="BW134" s="747"/>
    </row>
    <row r="135" spans="1:79">
      <c r="A135" s="747"/>
      <c r="B135" s="747"/>
      <c r="C135" s="747"/>
      <c r="D135" s="747"/>
      <c r="E135" s="747"/>
      <c r="F135" s="747"/>
      <c r="G135" s="747"/>
      <c r="H135" s="747"/>
      <c r="I135" s="747"/>
      <c r="J135" s="747"/>
      <c r="K135" s="747"/>
      <c r="L135" s="747"/>
      <c r="M135" s="747"/>
      <c r="N135" s="747"/>
      <c r="O135" s="748"/>
      <c r="P135" s="748"/>
      <c r="Q135" s="748"/>
      <c r="R135" s="748"/>
      <c r="S135" s="748"/>
      <c r="T135" s="748"/>
      <c r="U135" s="748"/>
      <c r="V135" s="748"/>
      <c r="W135" s="748"/>
      <c r="X135" s="748"/>
      <c r="Y135" s="748"/>
      <c r="Z135" s="748"/>
      <c r="AA135" s="748"/>
      <c r="AB135" s="748"/>
      <c r="AC135" s="748"/>
      <c r="AD135" s="748"/>
      <c r="AE135" s="748"/>
      <c r="AF135" s="748"/>
      <c r="AG135" s="748"/>
      <c r="AH135" s="747"/>
      <c r="AI135" s="747"/>
      <c r="AJ135" s="747"/>
      <c r="AK135" s="747"/>
      <c r="AL135" s="747"/>
      <c r="AM135" s="747"/>
      <c r="AN135" s="747"/>
      <c r="AO135" s="747"/>
      <c r="AP135" s="747"/>
      <c r="AQ135" s="747"/>
      <c r="AR135" s="747"/>
      <c r="AS135" s="747"/>
      <c r="AT135" s="747"/>
      <c r="AU135" s="747"/>
      <c r="AV135" s="747"/>
      <c r="AW135" s="749"/>
      <c r="AX135" s="747"/>
      <c r="AY135" s="748"/>
      <c r="AZ135" s="748"/>
      <c r="BA135" s="748"/>
      <c r="BB135" s="748"/>
      <c r="BC135" s="748"/>
      <c r="BD135" s="748"/>
      <c r="BE135" s="748"/>
      <c r="BF135" s="747"/>
      <c r="BG135" s="747"/>
      <c r="BH135" s="747"/>
      <c r="BI135" s="747"/>
      <c r="BJ135" s="747"/>
      <c r="BK135" s="747"/>
      <c r="BL135" s="747"/>
      <c r="BM135" s="750"/>
      <c r="BN135" s="747"/>
      <c r="BO135" s="747"/>
      <c r="BP135" s="747"/>
      <c r="BQ135" s="747"/>
      <c r="BR135" s="747"/>
      <c r="BS135" s="747"/>
      <c r="BT135" s="747"/>
      <c r="BU135" s="747"/>
      <c r="BV135" s="747"/>
      <c r="BW135" s="747"/>
    </row>
    <row r="136" spans="1:79">
      <c r="A136" s="747"/>
      <c r="B136" s="747"/>
      <c r="C136" s="747"/>
      <c r="D136" s="747"/>
      <c r="E136" s="747"/>
      <c r="F136" s="747"/>
      <c r="G136" s="747"/>
      <c r="H136" s="747"/>
      <c r="I136" s="747"/>
      <c r="J136" s="747"/>
      <c r="K136" s="747"/>
      <c r="L136" s="747"/>
      <c r="M136" s="747"/>
      <c r="N136" s="747"/>
      <c r="O136" s="748"/>
      <c r="P136" s="748"/>
      <c r="Q136" s="748"/>
      <c r="R136" s="748"/>
      <c r="S136" s="748"/>
      <c r="T136" s="748"/>
      <c r="U136" s="748"/>
      <c r="V136" s="748"/>
      <c r="W136" s="748"/>
      <c r="X136" s="748"/>
      <c r="Y136" s="748"/>
      <c r="Z136" s="748"/>
      <c r="AA136" s="748"/>
      <c r="AB136" s="748"/>
      <c r="AC136" s="748"/>
      <c r="AD136" s="748"/>
      <c r="AE136" s="748"/>
      <c r="AF136" s="748"/>
      <c r="AG136" s="748"/>
      <c r="AH136" s="747"/>
      <c r="AI136" s="747"/>
      <c r="AJ136" s="747"/>
      <c r="AK136" s="747"/>
      <c r="AL136" s="747"/>
      <c r="AM136" s="747"/>
      <c r="AN136" s="747"/>
      <c r="AO136" s="747"/>
      <c r="AP136" s="747"/>
      <c r="AQ136" s="747"/>
      <c r="AR136" s="747"/>
      <c r="AS136" s="747"/>
      <c r="AT136" s="747"/>
      <c r="AU136" s="747"/>
      <c r="AV136" s="747"/>
      <c r="AW136" s="749"/>
      <c r="AX136" s="747"/>
      <c r="AY136" s="748"/>
      <c r="AZ136" s="748"/>
      <c r="BA136" s="748"/>
      <c r="BB136" s="748"/>
      <c r="BC136" s="748"/>
      <c r="BD136" s="748"/>
      <c r="BE136" s="748"/>
      <c r="BF136" s="747"/>
      <c r="BG136" s="747"/>
      <c r="BH136" s="747"/>
      <c r="BI136" s="747"/>
      <c r="BJ136" s="747"/>
      <c r="BK136" s="747"/>
      <c r="BL136" s="747"/>
      <c r="BM136" s="750"/>
      <c r="BN136" s="747"/>
      <c r="BO136" s="747"/>
      <c r="BP136" s="747"/>
      <c r="BQ136" s="747"/>
      <c r="BR136" s="747"/>
      <c r="BS136" s="747"/>
      <c r="BT136" s="747"/>
      <c r="BU136" s="747"/>
      <c r="BV136" s="747"/>
      <c r="BW136" s="747"/>
    </row>
    <row r="137" spans="1:79">
      <c r="A137" s="747"/>
      <c r="B137" s="747"/>
      <c r="C137" s="747"/>
      <c r="D137" s="747"/>
      <c r="E137" s="751"/>
      <c r="F137" s="752"/>
      <c r="G137" s="747"/>
      <c r="H137" s="747"/>
      <c r="I137" s="747"/>
      <c r="J137" s="747"/>
      <c r="K137" s="747"/>
      <c r="L137" s="747"/>
      <c r="M137" s="747"/>
      <c r="N137" s="747"/>
      <c r="O137" s="748"/>
      <c r="P137" s="748"/>
      <c r="Q137" s="748"/>
      <c r="R137" s="748"/>
      <c r="S137" s="748"/>
      <c r="T137" s="748"/>
      <c r="U137" s="748"/>
      <c r="V137" s="748"/>
      <c r="W137" s="748"/>
      <c r="X137" s="748"/>
      <c r="Y137" s="748"/>
      <c r="Z137" s="748"/>
      <c r="AA137" s="748"/>
      <c r="AB137" s="748"/>
      <c r="AC137" s="748"/>
      <c r="AD137" s="748"/>
      <c r="AE137" s="748"/>
      <c r="AF137" s="748"/>
      <c r="AG137" s="748"/>
      <c r="AH137" s="747"/>
      <c r="AI137" s="747"/>
      <c r="AJ137" s="747"/>
      <c r="AK137" s="747"/>
      <c r="AL137" s="747"/>
      <c r="AM137" s="747"/>
      <c r="AN137" s="747"/>
      <c r="AO137" s="747"/>
      <c r="AP137" s="747"/>
      <c r="AQ137" s="747"/>
      <c r="AR137" s="747"/>
      <c r="AS137" s="747"/>
      <c r="AT137" s="747"/>
      <c r="AU137" s="747"/>
      <c r="AV137" s="747"/>
      <c r="AW137" s="749"/>
      <c r="AX137" s="747"/>
      <c r="AY137" s="748"/>
      <c r="AZ137" s="748"/>
      <c r="BA137" s="748"/>
      <c r="BB137" s="748"/>
      <c r="BC137" s="748"/>
      <c r="BD137" s="748"/>
      <c r="BE137" s="748"/>
      <c r="BF137" s="747"/>
      <c r="BG137" s="747"/>
      <c r="BH137" s="747"/>
      <c r="BI137" s="747"/>
      <c r="BJ137" s="747"/>
      <c r="BK137" s="747"/>
      <c r="BL137" s="747"/>
      <c r="BM137" s="750"/>
      <c r="BN137" s="747"/>
      <c r="BO137" s="747"/>
      <c r="BP137" s="747"/>
      <c r="BQ137" s="747"/>
      <c r="BR137" s="747"/>
      <c r="BS137" s="747"/>
      <c r="BT137" s="747"/>
      <c r="BU137" s="747"/>
      <c r="BV137" s="747"/>
      <c r="BW137" s="747"/>
    </row>
    <row r="138" spans="1:79">
      <c r="A138" s="747"/>
      <c r="B138" s="747"/>
      <c r="C138" s="747"/>
      <c r="D138" s="747"/>
      <c r="E138" s="747"/>
      <c r="F138" s="747"/>
      <c r="G138" s="747"/>
      <c r="H138" s="747"/>
      <c r="I138" s="747"/>
      <c r="J138" s="747"/>
      <c r="K138" s="747"/>
      <c r="L138" s="747"/>
      <c r="M138" s="747"/>
      <c r="N138" s="747"/>
      <c r="O138" s="748"/>
      <c r="P138" s="748"/>
      <c r="Q138" s="748"/>
      <c r="R138" s="748"/>
      <c r="S138" s="748"/>
      <c r="T138" s="748"/>
      <c r="U138" s="748"/>
      <c r="V138" s="748"/>
      <c r="W138" s="748"/>
      <c r="X138" s="748"/>
      <c r="Y138" s="748"/>
      <c r="Z138" s="748"/>
      <c r="AA138" s="748"/>
      <c r="AB138" s="748"/>
      <c r="AC138" s="748"/>
      <c r="AD138" s="748"/>
      <c r="AE138" s="748"/>
      <c r="AF138" s="748"/>
      <c r="AG138" s="748"/>
      <c r="AH138" s="747"/>
      <c r="AI138" s="747"/>
      <c r="AJ138" s="747"/>
      <c r="AK138" s="747"/>
      <c r="AL138" s="747"/>
      <c r="AM138" s="747"/>
      <c r="AN138" s="747"/>
      <c r="AO138" s="747"/>
      <c r="AP138" s="747"/>
      <c r="AQ138" s="747"/>
      <c r="AR138" s="747"/>
      <c r="AS138" s="747"/>
      <c r="AT138" s="747"/>
      <c r="AU138" s="747"/>
      <c r="AV138" s="747"/>
      <c r="AW138" s="749"/>
      <c r="AX138" s="747"/>
      <c r="AY138" s="748"/>
      <c r="AZ138" s="748"/>
      <c r="BA138" s="748"/>
      <c r="BB138" s="748"/>
      <c r="BC138" s="748"/>
      <c r="BD138" s="748"/>
      <c r="BE138" s="748"/>
      <c r="BF138" s="747"/>
      <c r="BG138" s="747"/>
      <c r="BH138" s="747"/>
      <c r="BI138" s="747"/>
      <c r="BJ138" s="747"/>
      <c r="BK138" s="747"/>
      <c r="BL138" s="747"/>
      <c r="BM138" s="750"/>
      <c r="BN138" s="747"/>
      <c r="BO138" s="747"/>
      <c r="BP138" s="747"/>
      <c r="BQ138" s="747"/>
      <c r="BR138" s="747"/>
      <c r="BS138" s="747"/>
      <c r="BT138" s="747"/>
      <c r="BU138" s="747"/>
      <c r="BV138" s="747"/>
      <c r="BW138" s="747"/>
    </row>
    <row r="146" spans="6:6">
      <c r="F146" s="672">
        <f>188-3</f>
        <v>185</v>
      </c>
    </row>
  </sheetData>
  <mergeCells count="59">
    <mergeCell ref="S5:S7"/>
    <mergeCell ref="A5:A7"/>
    <mergeCell ref="B5:B7"/>
    <mergeCell ref="C5:C7"/>
    <mergeCell ref="F5:F7"/>
    <mergeCell ref="G5:G7"/>
    <mergeCell ref="H5:I6"/>
    <mergeCell ref="J5:J7"/>
    <mergeCell ref="K5:K7"/>
    <mergeCell ref="L5:M6"/>
    <mergeCell ref="N5:Q6"/>
    <mergeCell ref="AO5:AS6"/>
    <mergeCell ref="AU5:AU7"/>
    <mergeCell ref="AV5:AV7"/>
    <mergeCell ref="U5:U7"/>
    <mergeCell ref="V5:V7"/>
    <mergeCell ref="W5:W7"/>
    <mergeCell ref="X5:X7"/>
    <mergeCell ref="Y5:Y7"/>
    <mergeCell ref="Z5:AA6"/>
    <mergeCell ref="BT5:BT7"/>
    <mergeCell ref="BU5:BU7"/>
    <mergeCell ref="BV5:BV7"/>
    <mergeCell ref="BO6:BO7"/>
    <mergeCell ref="BP6:BP7"/>
    <mergeCell ref="BQ6:BQ7"/>
    <mergeCell ref="BR6:BR7"/>
    <mergeCell ref="A1:BW1"/>
    <mergeCell ref="A2:BW2"/>
    <mergeCell ref="A3:BW3"/>
    <mergeCell ref="BS6:BS7"/>
    <mergeCell ref="AW5:AW7"/>
    <mergeCell ref="AX5:AX7"/>
    <mergeCell ref="AY5:AZ6"/>
    <mergeCell ref="BA5:BB6"/>
    <mergeCell ref="BC5:BD6"/>
    <mergeCell ref="BE5:BE7"/>
    <mergeCell ref="AC5:AC7"/>
    <mergeCell ref="AE5:AL5"/>
    <mergeCell ref="AM5:AN5"/>
    <mergeCell ref="BW5:BW7"/>
    <mergeCell ref="AE6:AG6"/>
    <mergeCell ref="AH6:AJ6"/>
    <mergeCell ref="H9:I9"/>
    <mergeCell ref="A10:CB10"/>
    <mergeCell ref="E5:E7"/>
    <mergeCell ref="A96:BW96"/>
    <mergeCell ref="T5:T7"/>
    <mergeCell ref="CA6:CA7"/>
    <mergeCell ref="BX5:BX7"/>
    <mergeCell ref="BY5:BY7"/>
    <mergeCell ref="BZ5:BZ7"/>
    <mergeCell ref="CB5:CB7"/>
    <mergeCell ref="AK6:AL6"/>
    <mergeCell ref="BM6:BM7"/>
    <mergeCell ref="BN6:BN7"/>
    <mergeCell ref="BF5:BI6"/>
    <mergeCell ref="BJ5:BL6"/>
    <mergeCell ref="BM5:BS5"/>
  </mergeCells>
  <printOptions horizontalCentered="1" gridLines="1"/>
  <pageMargins left="0.25" right="0.25" top="0.75" bottom="0.5" header="0.31496062992126" footer="0.31496062992126"/>
  <pageSetup paperSize="256" scale="65" orientation="landscape" horizont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30"/>
  <sheetViews>
    <sheetView workbookViewId="0">
      <pane xSplit="2" ySplit="6" topLeftCell="C105" activePane="bottomRight" state="frozen"/>
      <selection pane="topRight" activeCell="C1" sqref="C1"/>
      <selection pane="bottomLeft" activeCell="A7" sqref="A7"/>
      <selection pane="bottomRight" activeCell="I123" sqref="I123"/>
    </sheetView>
  </sheetViews>
  <sheetFormatPr defaultRowHeight="12.75"/>
  <cols>
    <col min="1" max="1" width="3.375" style="760" customWidth="1"/>
    <col min="2" max="2" width="22" style="760" customWidth="1"/>
    <col min="3" max="4" width="3.125" style="760" customWidth="1"/>
    <col min="5" max="7" width="4.125" style="760" customWidth="1"/>
    <col min="8" max="10" width="3.5" style="760" customWidth="1"/>
    <col min="11" max="14" width="3.5" style="765" customWidth="1"/>
    <col min="15" max="20" width="3.5" style="760" customWidth="1"/>
    <col min="21" max="16384" width="9" style="760"/>
  </cols>
  <sheetData>
    <row r="1" spans="1:20" ht="18">
      <c r="A1" s="901" t="s">
        <v>1913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1"/>
      <c r="M1" s="901"/>
      <c r="N1" s="901"/>
      <c r="O1" s="901"/>
      <c r="P1" s="901"/>
      <c r="Q1" s="901"/>
      <c r="R1" s="901"/>
      <c r="S1" s="901"/>
      <c r="T1" s="901"/>
    </row>
    <row r="2" spans="1:20" ht="18">
      <c r="A2" s="901" t="s">
        <v>203</v>
      </c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</row>
    <row r="3" spans="1:20" ht="18">
      <c r="A3" s="901" t="s">
        <v>1899</v>
      </c>
      <c r="B3" s="901"/>
      <c r="C3" s="901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901"/>
    </row>
    <row r="5" spans="1:20" ht="14.25" customHeight="1">
      <c r="A5" s="928" t="s">
        <v>0</v>
      </c>
      <c r="B5" s="928" t="s">
        <v>3</v>
      </c>
      <c r="C5" s="929" t="s">
        <v>1925</v>
      </c>
      <c r="D5" s="930"/>
      <c r="E5" s="925" t="s">
        <v>858</v>
      </c>
      <c r="F5" s="926"/>
      <c r="G5" s="927"/>
      <c r="H5" s="925" t="s">
        <v>14</v>
      </c>
      <c r="I5" s="926"/>
      <c r="J5" s="926"/>
      <c r="K5" s="926"/>
      <c r="L5" s="926"/>
      <c r="M5" s="927"/>
      <c r="N5" s="931" t="s">
        <v>1912</v>
      </c>
      <c r="O5" s="932"/>
      <c r="P5" s="932"/>
      <c r="Q5" s="932"/>
      <c r="R5" s="932"/>
      <c r="S5" s="932"/>
      <c r="T5" s="933"/>
    </row>
    <row r="6" spans="1:20">
      <c r="A6" s="928"/>
      <c r="B6" s="928"/>
      <c r="C6" s="761" t="s">
        <v>38</v>
      </c>
      <c r="D6" s="761" t="s">
        <v>39</v>
      </c>
      <c r="E6" s="767" t="s">
        <v>10</v>
      </c>
      <c r="F6" s="767" t="s">
        <v>47</v>
      </c>
      <c r="G6" s="767" t="s">
        <v>48</v>
      </c>
      <c r="H6" s="767" t="s">
        <v>62</v>
      </c>
      <c r="I6" s="767" t="s">
        <v>63</v>
      </c>
      <c r="J6" s="767" t="s">
        <v>71</v>
      </c>
      <c r="K6" s="767" t="s">
        <v>598</v>
      </c>
      <c r="L6" s="767" t="s">
        <v>597</v>
      </c>
      <c r="M6" s="767" t="s">
        <v>596</v>
      </c>
      <c r="N6" s="767" t="s">
        <v>219</v>
      </c>
      <c r="O6" s="767" t="s">
        <v>1867</v>
      </c>
      <c r="P6" s="767" t="s">
        <v>128</v>
      </c>
      <c r="Q6" s="767" t="s">
        <v>126</v>
      </c>
      <c r="R6" s="767" t="s">
        <v>127</v>
      </c>
      <c r="S6" s="767" t="s">
        <v>218</v>
      </c>
      <c r="T6" s="767" t="s">
        <v>125</v>
      </c>
    </row>
    <row r="7" spans="1:20" ht="12" customHeight="1">
      <c r="A7" s="762">
        <v>1</v>
      </c>
      <c r="B7" s="707" t="s">
        <v>899</v>
      </c>
      <c r="C7" s="768">
        <v>1</v>
      </c>
      <c r="D7" s="769"/>
      <c r="E7" s="770">
        <v>1</v>
      </c>
      <c r="F7" s="771"/>
      <c r="G7" s="771"/>
      <c r="H7" s="771"/>
      <c r="I7" s="771"/>
      <c r="J7" s="771"/>
      <c r="K7" s="772"/>
      <c r="L7" s="772"/>
      <c r="M7" s="773">
        <v>1</v>
      </c>
      <c r="N7" s="772"/>
      <c r="O7" s="774"/>
      <c r="P7" s="774"/>
      <c r="Q7" s="774"/>
      <c r="R7" s="774"/>
      <c r="S7" s="774"/>
      <c r="T7" s="775">
        <v>1</v>
      </c>
    </row>
    <row r="8" spans="1:20" ht="12" customHeight="1">
      <c r="A8" s="762">
        <v>2</v>
      </c>
      <c r="B8" s="763" t="s">
        <v>1117</v>
      </c>
      <c r="C8" s="768">
        <v>1</v>
      </c>
      <c r="D8" s="776"/>
      <c r="E8" s="777">
        <v>1</v>
      </c>
      <c r="F8" s="778"/>
      <c r="G8" s="778"/>
      <c r="H8" s="778"/>
      <c r="I8" s="778"/>
      <c r="J8" s="778"/>
      <c r="K8" s="772"/>
      <c r="L8" s="773">
        <v>1</v>
      </c>
      <c r="M8" s="772"/>
      <c r="N8" s="772"/>
      <c r="O8" s="774"/>
      <c r="P8" s="774"/>
      <c r="Q8" s="774"/>
      <c r="R8" s="774"/>
      <c r="S8" s="774"/>
      <c r="T8" s="775">
        <v>1</v>
      </c>
    </row>
    <row r="9" spans="1:20" ht="12" customHeight="1">
      <c r="A9" s="762">
        <v>3</v>
      </c>
      <c r="B9" s="707" t="s">
        <v>1713</v>
      </c>
      <c r="C9" s="769"/>
      <c r="D9" s="768">
        <v>1</v>
      </c>
      <c r="E9" s="770">
        <v>1</v>
      </c>
      <c r="F9" s="771"/>
      <c r="G9" s="771"/>
      <c r="H9" s="771"/>
      <c r="I9" s="771"/>
      <c r="J9" s="771"/>
      <c r="K9" s="772"/>
      <c r="L9" s="773">
        <v>1</v>
      </c>
      <c r="M9" s="772"/>
      <c r="N9" s="772"/>
      <c r="O9" s="774"/>
      <c r="P9" s="774"/>
      <c r="Q9" s="774"/>
      <c r="R9" s="774"/>
      <c r="S9" s="774"/>
      <c r="T9" s="775">
        <v>1</v>
      </c>
    </row>
    <row r="10" spans="1:20" ht="12" customHeight="1">
      <c r="A10" s="762">
        <v>4</v>
      </c>
      <c r="B10" s="707" t="s">
        <v>1702</v>
      </c>
      <c r="C10" s="769"/>
      <c r="D10" s="768">
        <v>1</v>
      </c>
      <c r="E10" s="777">
        <v>1</v>
      </c>
      <c r="F10" s="771"/>
      <c r="G10" s="771"/>
      <c r="H10" s="771"/>
      <c r="I10" s="771"/>
      <c r="J10" s="771"/>
      <c r="K10" s="772"/>
      <c r="L10" s="773">
        <v>1</v>
      </c>
      <c r="M10" s="772"/>
      <c r="N10" s="772"/>
      <c r="O10" s="774"/>
      <c r="P10" s="774"/>
      <c r="Q10" s="774"/>
      <c r="R10" s="774"/>
      <c r="S10" s="774"/>
      <c r="T10" s="775">
        <v>1</v>
      </c>
    </row>
    <row r="11" spans="1:20" ht="12" customHeight="1">
      <c r="A11" s="762">
        <v>5</v>
      </c>
      <c r="B11" s="707" t="s">
        <v>1685</v>
      </c>
      <c r="C11" s="769"/>
      <c r="D11" s="768">
        <v>1</v>
      </c>
      <c r="E11" s="770">
        <v>1</v>
      </c>
      <c r="F11" s="771"/>
      <c r="G11" s="771"/>
      <c r="H11" s="771"/>
      <c r="I11" s="771"/>
      <c r="J11" s="771"/>
      <c r="K11" s="772"/>
      <c r="L11" s="773">
        <v>1</v>
      </c>
      <c r="M11" s="772"/>
      <c r="N11" s="772"/>
      <c r="O11" s="774"/>
      <c r="P11" s="774"/>
      <c r="Q11" s="774"/>
      <c r="R11" s="774"/>
      <c r="S11" s="774"/>
      <c r="T11" s="775">
        <v>1</v>
      </c>
    </row>
    <row r="12" spans="1:20" ht="12" customHeight="1">
      <c r="A12" s="762">
        <v>6</v>
      </c>
      <c r="B12" s="763" t="s">
        <v>1003</v>
      </c>
      <c r="C12" s="768">
        <v>1</v>
      </c>
      <c r="D12" s="776"/>
      <c r="E12" s="777">
        <v>1</v>
      </c>
      <c r="F12" s="778"/>
      <c r="G12" s="778"/>
      <c r="H12" s="778"/>
      <c r="I12" s="778"/>
      <c r="J12" s="778"/>
      <c r="K12" s="772"/>
      <c r="L12" s="772"/>
      <c r="M12" s="773">
        <v>1</v>
      </c>
      <c r="N12" s="772"/>
      <c r="O12" s="774"/>
      <c r="P12" s="774"/>
      <c r="Q12" s="774"/>
      <c r="R12" s="774"/>
      <c r="S12" s="774"/>
      <c r="T12" s="775">
        <v>1</v>
      </c>
    </row>
    <row r="13" spans="1:20" ht="12" customHeight="1">
      <c r="A13" s="762">
        <v>7</v>
      </c>
      <c r="B13" s="707" t="s">
        <v>1707</v>
      </c>
      <c r="C13" s="769"/>
      <c r="D13" s="768">
        <v>1</v>
      </c>
      <c r="E13" s="770">
        <v>1</v>
      </c>
      <c r="F13" s="771"/>
      <c r="G13" s="771"/>
      <c r="H13" s="771"/>
      <c r="I13" s="771"/>
      <c r="J13" s="771"/>
      <c r="K13" s="772"/>
      <c r="L13" s="773">
        <v>1</v>
      </c>
      <c r="M13" s="772"/>
      <c r="N13" s="772"/>
      <c r="O13" s="774"/>
      <c r="P13" s="774"/>
      <c r="Q13" s="774"/>
      <c r="R13" s="774"/>
      <c r="S13" s="774"/>
      <c r="T13" s="775">
        <v>1</v>
      </c>
    </row>
    <row r="14" spans="1:20" ht="12" customHeight="1">
      <c r="A14" s="762">
        <v>8</v>
      </c>
      <c r="B14" s="707" t="s">
        <v>1712</v>
      </c>
      <c r="C14" s="769"/>
      <c r="D14" s="768">
        <v>1</v>
      </c>
      <c r="E14" s="777">
        <v>1</v>
      </c>
      <c r="F14" s="771"/>
      <c r="G14" s="771"/>
      <c r="H14" s="771"/>
      <c r="I14" s="771"/>
      <c r="J14" s="771"/>
      <c r="K14" s="772"/>
      <c r="L14" s="773">
        <v>1</v>
      </c>
      <c r="M14" s="772"/>
      <c r="N14" s="772"/>
      <c r="O14" s="774"/>
      <c r="P14" s="774"/>
      <c r="Q14" s="774"/>
      <c r="R14" s="774"/>
      <c r="S14" s="774"/>
      <c r="T14" s="775">
        <v>1</v>
      </c>
    </row>
    <row r="15" spans="1:20" ht="12" customHeight="1">
      <c r="A15" s="762">
        <v>9</v>
      </c>
      <c r="B15" s="707" t="s">
        <v>1732</v>
      </c>
      <c r="C15" s="768">
        <v>1</v>
      </c>
      <c r="D15" s="769"/>
      <c r="E15" s="770">
        <v>1</v>
      </c>
      <c r="F15" s="771"/>
      <c r="G15" s="771"/>
      <c r="H15" s="771"/>
      <c r="I15" s="771"/>
      <c r="J15" s="771"/>
      <c r="K15" s="772"/>
      <c r="L15" s="772"/>
      <c r="M15" s="773">
        <v>1</v>
      </c>
      <c r="N15" s="772"/>
      <c r="O15" s="774"/>
      <c r="P15" s="774"/>
      <c r="Q15" s="774"/>
      <c r="R15" s="774"/>
      <c r="S15" s="774"/>
      <c r="T15" s="775">
        <v>1</v>
      </c>
    </row>
    <row r="16" spans="1:20" ht="12" customHeight="1">
      <c r="A16" s="762">
        <v>10</v>
      </c>
      <c r="B16" s="763" t="s">
        <v>900</v>
      </c>
      <c r="C16" s="776"/>
      <c r="D16" s="768">
        <v>1</v>
      </c>
      <c r="E16" s="777">
        <v>1</v>
      </c>
      <c r="F16" s="778"/>
      <c r="G16" s="778"/>
      <c r="H16" s="778"/>
      <c r="I16" s="778"/>
      <c r="J16" s="778"/>
      <c r="K16" s="772"/>
      <c r="L16" s="772"/>
      <c r="M16" s="773">
        <v>1</v>
      </c>
      <c r="N16" s="772"/>
      <c r="O16" s="774"/>
      <c r="P16" s="774"/>
      <c r="Q16" s="774"/>
      <c r="R16" s="774"/>
      <c r="S16" s="774"/>
      <c r="T16" s="775">
        <v>1</v>
      </c>
    </row>
    <row r="17" spans="1:20" ht="12" customHeight="1">
      <c r="A17" s="762">
        <v>11</v>
      </c>
      <c r="B17" s="763" t="s">
        <v>204</v>
      </c>
      <c r="C17" s="776"/>
      <c r="D17" s="768">
        <v>1</v>
      </c>
      <c r="E17" s="770">
        <v>1</v>
      </c>
      <c r="F17" s="778"/>
      <c r="G17" s="778"/>
      <c r="H17" s="778"/>
      <c r="I17" s="778"/>
      <c r="J17" s="778"/>
      <c r="K17" s="772"/>
      <c r="L17" s="772"/>
      <c r="M17" s="773">
        <v>1</v>
      </c>
      <c r="N17" s="772"/>
      <c r="O17" s="774"/>
      <c r="P17" s="774"/>
      <c r="Q17" s="774"/>
      <c r="R17" s="774"/>
      <c r="S17" s="775">
        <v>1</v>
      </c>
      <c r="T17" s="774"/>
    </row>
    <row r="18" spans="1:20" ht="12" customHeight="1">
      <c r="A18" s="762">
        <v>12</v>
      </c>
      <c r="B18" s="763" t="s">
        <v>979</v>
      </c>
      <c r="C18" s="768">
        <v>1</v>
      </c>
      <c r="D18" s="776"/>
      <c r="E18" s="777">
        <v>1</v>
      </c>
      <c r="F18" s="778"/>
      <c r="G18" s="778"/>
      <c r="H18" s="778"/>
      <c r="I18" s="778"/>
      <c r="J18" s="778"/>
      <c r="K18" s="772"/>
      <c r="L18" s="773">
        <v>1</v>
      </c>
      <c r="M18" s="774"/>
      <c r="N18" s="774"/>
      <c r="O18" s="774"/>
      <c r="P18" s="774"/>
      <c r="Q18" s="774"/>
      <c r="R18" s="775">
        <v>1</v>
      </c>
      <c r="S18" s="774"/>
      <c r="T18" s="774"/>
    </row>
    <row r="19" spans="1:20" ht="12" customHeight="1">
      <c r="A19" s="762">
        <v>13</v>
      </c>
      <c r="B19" s="763" t="s">
        <v>83</v>
      </c>
      <c r="C19" s="776"/>
      <c r="D19" s="768">
        <v>1</v>
      </c>
      <c r="E19" s="770">
        <v>1</v>
      </c>
      <c r="F19" s="778"/>
      <c r="G19" s="778"/>
      <c r="H19" s="778"/>
      <c r="I19" s="778"/>
      <c r="J19" s="778"/>
      <c r="K19" s="772"/>
      <c r="L19" s="773">
        <v>1</v>
      </c>
      <c r="M19" s="772"/>
      <c r="N19" s="772"/>
      <c r="O19" s="774"/>
      <c r="P19" s="774"/>
      <c r="Q19" s="774"/>
      <c r="R19" s="775">
        <v>1</v>
      </c>
      <c r="S19" s="774"/>
      <c r="T19" s="774"/>
    </row>
    <row r="20" spans="1:20" ht="12" customHeight="1">
      <c r="A20" s="762">
        <v>14</v>
      </c>
      <c r="B20" s="763" t="s">
        <v>84</v>
      </c>
      <c r="C20" s="776"/>
      <c r="D20" s="768">
        <v>1</v>
      </c>
      <c r="E20" s="777">
        <v>1</v>
      </c>
      <c r="F20" s="778"/>
      <c r="G20" s="778"/>
      <c r="H20" s="778"/>
      <c r="I20" s="778"/>
      <c r="J20" s="778"/>
      <c r="K20" s="772"/>
      <c r="L20" s="773">
        <v>1</v>
      </c>
      <c r="M20" s="772"/>
      <c r="N20" s="772"/>
      <c r="O20" s="774"/>
      <c r="P20" s="774"/>
      <c r="Q20" s="774"/>
      <c r="R20" s="775">
        <v>1</v>
      </c>
      <c r="S20" s="774"/>
      <c r="T20" s="774"/>
    </row>
    <row r="21" spans="1:20" ht="12" customHeight="1">
      <c r="A21" s="762">
        <v>15</v>
      </c>
      <c r="B21" s="763" t="s">
        <v>1916</v>
      </c>
      <c r="C21" s="768">
        <v>1</v>
      </c>
      <c r="D21" s="776"/>
      <c r="E21" s="770">
        <v>1</v>
      </c>
      <c r="F21" s="778"/>
      <c r="G21" s="778"/>
      <c r="H21" s="778"/>
      <c r="I21" s="778"/>
      <c r="J21" s="778"/>
      <c r="K21" s="772"/>
      <c r="L21" s="772"/>
      <c r="M21" s="773">
        <v>1</v>
      </c>
      <c r="N21" s="772"/>
      <c r="O21" s="774"/>
      <c r="P21" s="774"/>
      <c r="Q21" s="774"/>
      <c r="R21" s="775">
        <v>1</v>
      </c>
      <c r="S21" s="774"/>
      <c r="T21" s="774"/>
    </row>
    <row r="22" spans="1:20" ht="12" customHeight="1">
      <c r="A22" s="762">
        <v>16</v>
      </c>
      <c r="B22" s="763" t="s">
        <v>1133</v>
      </c>
      <c r="C22" s="776"/>
      <c r="D22" s="768">
        <v>1</v>
      </c>
      <c r="E22" s="777">
        <v>1</v>
      </c>
      <c r="F22" s="778"/>
      <c r="G22" s="778"/>
      <c r="H22" s="778"/>
      <c r="I22" s="778"/>
      <c r="J22" s="778"/>
      <c r="K22" s="772"/>
      <c r="L22" s="772"/>
      <c r="M22" s="773">
        <v>1</v>
      </c>
      <c r="N22" s="772"/>
      <c r="O22" s="774"/>
      <c r="P22" s="774"/>
      <c r="Q22" s="774"/>
      <c r="R22" s="775">
        <v>1</v>
      </c>
      <c r="S22" s="774"/>
      <c r="T22" s="774"/>
    </row>
    <row r="23" spans="1:20" ht="12" customHeight="1">
      <c r="A23" s="762">
        <v>17</v>
      </c>
      <c r="B23" s="707" t="s">
        <v>1706</v>
      </c>
      <c r="C23" s="768">
        <v>1</v>
      </c>
      <c r="D23" s="769"/>
      <c r="E23" s="770">
        <v>1</v>
      </c>
      <c r="F23" s="771"/>
      <c r="G23" s="771"/>
      <c r="H23" s="771"/>
      <c r="I23" s="771"/>
      <c r="J23" s="771"/>
      <c r="K23" s="772"/>
      <c r="L23" s="773">
        <v>1</v>
      </c>
      <c r="M23" s="772"/>
      <c r="N23" s="772"/>
      <c r="O23" s="774"/>
      <c r="P23" s="774"/>
      <c r="Q23" s="774"/>
      <c r="R23" s="775">
        <v>1</v>
      </c>
      <c r="S23" s="774"/>
      <c r="T23" s="774"/>
    </row>
    <row r="24" spans="1:20" ht="12" customHeight="1">
      <c r="A24" s="762">
        <v>18</v>
      </c>
      <c r="B24" s="763" t="s">
        <v>86</v>
      </c>
      <c r="C24" s="776"/>
      <c r="D24" s="768">
        <v>1</v>
      </c>
      <c r="E24" s="777">
        <v>1</v>
      </c>
      <c r="F24" s="778"/>
      <c r="G24" s="778"/>
      <c r="H24" s="778"/>
      <c r="I24" s="778"/>
      <c r="J24" s="778"/>
      <c r="K24" s="772"/>
      <c r="L24" s="773">
        <v>1</v>
      </c>
      <c r="M24" s="772"/>
      <c r="N24" s="772"/>
      <c r="O24" s="774"/>
      <c r="P24" s="774"/>
      <c r="Q24" s="774"/>
      <c r="R24" s="775">
        <v>1</v>
      </c>
      <c r="S24" s="774"/>
      <c r="T24" s="774"/>
    </row>
    <row r="25" spans="1:20" ht="12" customHeight="1">
      <c r="A25" s="762">
        <v>19</v>
      </c>
      <c r="B25" s="763" t="s">
        <v>85</v>
      </c>
      <c r="C25" s="776"/>
      <c r="D25" s="768">
        <v>1</v>
      </c>
      <c r="E25" s="770">
        <v>1</v>
      </c>
      <c r="F25" s="778"/>
      <c r="G25" s="778"/>
      <c r="H25" s="778"/>
      <c r="I25" s="778"/>
      <c r="J25" s="778"/>
      <c r="K25" s="772"/>
      <c r="L25" s="773">
        <v>1</v>
      </c>
      <c r="M25" s="772"/>
      <c r="N25" s="772"/>
      <c r="O25" s="774"/>
      <c r="P25" s="774"/>
      <c r="Q25" s="774"/>
      <c r="R25" s="775">
        <v>1</v>
      </c>
      <c r="S25" s="774"/>
      <c r="T25" s="774"/>
    </row>
    <row r="26" spans="1:20" ht="12" customHeight="1">
      <c r="A26" s="762">
        <v>20</v>
      </c>
      <c r="B26" s="763" t="s">
        <v>205</v>
      </c>
      <c r="C26" s="776"/>
      <c r="D26" s="768">
        <v>1</v>
      </c>
      <c r="E26" s="777">
        <v>1</v>
      </c>
      <c r="F26" s="778"/>
      <c r="G26" s="778"/>
      <c r="H26" s="778"/>
      <c r="I26" s="778"/>
      <c r="J26" s="773">
        <v>1</v>
      </c>
      <c r="K26" s="774"/>
      <c r="L26" s="774"/>
      <c r="M26" s="772"/>
      <c r="N26" s="772"/>
      <c r="O26" s="774"/>
      <c r="P26" s="774"/>
      <c r="Q26" s="775">
        <v>1</v>
      </c>
      <c r="R26" s="774"/>
      <c r="S26" s="774"/>
      <c r="T26" s="774"/>
    </row>
    <row r="27" spans="1:20" ht="12" customHeight="1">
      <c r="A27" s="762">
        <v>21</v>
      </c>
      <c r="B27" s="707" t="s">
        <v>1915</v>
      </c>
      <c r="C27" s="768">
        <v>1</v>
      </c>
      <c r="D27" s="769"/>
      <c r="E27" s="770">
        <v>1</v>
      </c>
      <c r="F27" s="771"/>
      <c r="G27" s="771"/>
      <c r="H27" s="771"/>
      <c r="I27" s="771"/>
      <c r="J27" s="771"/>
      <c r="K27" s="772"/>
      <c r="L27" s="772"/>
      <c r="M27" s="773">
        <v>1</v>
      </c>
      <c r="N27" s="772"/>
      <c r="O27" s="774"/>
      <c r="P27" s="774"/>
      <c r="Q27" s="775">
        <v>1</v>
      </c>
      <c r="R27" s="774"/>
      <c r="S27" s="774"/>
      <c r="T27" s="774"/>
    </row>
    <row r="28" spans="1:20" ht="12" customHeight="1">
      <c r="A28" s="762">
        <v>22</v>
      </c>
      <c r="B28" s="763" t="s">
        <v>87</v>
      </c>
      <c r="C28" s="768">
        <v>1</v>
      </c>
      <c r="D28" s="776"/>
      <c r="E28" s="777">
        <v>1</v>
      </c>
      <c r="F28" s="778"/>
      <c r="G28" s="778"/>
      <c r="H28" s="778"/>
      <c r="I28" s="778"/>
      <c r="J28" s="778"/>
      <c r="K28" s="772"/>
      <c r="L28" s="773">
        <v>1</v>
      </c>
      <c r="M28" s="772"/>
      <c r="N28" s="772"/>
      <c r="O28" s="774"/>
      <c r="P28" s="774"/>
      <c r="Q28" s="775">
        <v>1</v>
      </c>
      <c r="R28" s="774"/>
      <c r="S28" s="774"/>
      <c r="T28" s="774"/>
    </row>
    <row r="29" spans="1:20" ht="12" customHeight="1">
      <c r="A29" s="762">
        <v>23</v>
      </c>
      <c r="B29" s="763" t="s">
        <v>88</v>
      </c>
      <c r="C29" s="776"/>
      <c r="D29" s="768">
        <v>1</v>
      </c>
      <c r="E29" s="770">
        <v>1</v>
      </c>
      <c r="F29" s="778"/>
      <c r="G29" s="778"/>
      <c r="H29" s="778"/>
      <c r="I29" s="778"/>
      <c r="J29" s="778"/>
      <c r="K29" s="772"/>
      <c r="L29" s="773">
        <v>1</v>
      </c>
      <c r="M29" s="772"/>
      <c r="N29" s="772"/>
      <c r="O29" s="774"/>
      <c r="P29" s="774"/>
      <c r="Q29" s="775">
        <v>1</v>
      </c>
      <c r="R29" s="774"/>
      <c r="S29" s="774"/>
      <c r="T29" s="774"/>
    </row>
    <row r="30" spans="1:20" ht="12" customHeight="1">
      <c r="A30" s="762">
        <v>24</v>
      </c>
      <c r="B30" s="763" t="s">
        <v>90</v>
      </c>
      <c r="C30" s="768">
        <v>1</v>
      </c>
      <c r="D30" s="776"/>
      <c r="E30" s="777">
        <v>1</v>
      </c>
      <c r="F30" s="778"/>
      <c r="G30" s="778"/>
      <c r="H30" s="778"/>
      <c r="I30" s="778"/>
      <c r="J30" s="778"/>
      <c r="K30" s="772"/>
      <c r="L30" s="773">
        <v>1</v>
      </c>
      <c r="M30" s="772"/>
      <c r="N30" s="772"/>
      <c r="O30" s="774"/>
      <c r="P30" s="774"/>
      <c r="Q30" s="775">
        <v>1</v>
      </c>
      <c r="R30" s="774"/>
      <c r="S30" s="774"/>
      <c r="T30" s="774"/>
    </row>
    <row r="31" spans="1:20" ht="12" customHeight="1">
      <c r="A31" s="762">
        <v>25</v>
      </c>
      <c r="B31" s="763" t="s">
        <v>89</v>
      </c>
      <c r="C31" s="776"/>
      <c r="D31" s="768">
        <v>1</v>
      </c>
      <c r="E31" s="770">
        <v>1</v>
      </c>
      <c r="F31" s="778"/>
      <c r="G31" s="778"/>
      <c r="H31" s="778"/>
      <c r="I31" s="778"/>
      <c r="J31" s="778"/>
      <c r="K31" s="772"/>
      <c r="L31" s="773">
        <v>1</v>
      </c>
      <c r="M31" s="772"/>
      <c r="N31" s="772"/>
      <c r="O31" s="774"/>
      <c r="P31" s="774"/>
      <c r="Q31" s="775">
        <v>1</v>
      </c>
      <c r="R31" s="774"/>
      <c r="S31" s="774"/>
      <c r="T31" s="774"/>
    </row>
    <row r="32" spans="1:20" ht="12" customHeight="1">
      <c r="A32" s="762">
        <v>26</v>
      </c>
      <c r="B32" s="707" t="s">
        <v>1699</v>
      </c>
      <c r="C32" s="768">
        <v>1</v>
      </c>
      <c r="D32" s="769"/>
      <c r="E32" s="777">
        <v>1</v>
      </c>
      <c r="F32" s="771"/>
      <c r="G32" s="771"/>
      <c r="H32" s="771"/>
      <c r="I32" s="771"/>
      <c r="J32" s="771"/>
      <c r="K32" s="772"/>
      <c r="L32" s="773">
        <v>1</v>
      </c>
      <c r="M32" s="772"/>
      <c r="N32" s="772"/>
      <c r="O32" s="774"/>
      <c r="P32" s="774"/>
      <c r="Q32" s="775">
        <v>1</v>
      </c>
      <c r="R32" s="774"/>
      <c r="S32" s="774"/>
      <c r="T32" s="774"/>
    </row>
    <row r="33" spans="1:20" ht="12" customHeight="1">
      <c r="A33" s="762">
        <v>27</v>
      </c>
      <c r="B33" s="763" t="s">
        <v>92</v>
      </c>
      <c r="C33" s="768">
        <v>1</v>
      </c>
      <c r="D33" s="776"/>
      <c r="E33" s="770">
        <v>1</v>
      </c>
      <c r="F33" s="778"/>
      <c r="G33" s="778"/>
      <c r="H33" s="778"/>
      <c r="I33" s="778"/>
      <c r="J33" s="778"/>
      <c r="K33" s="772"/>
      <c r="L33" s="773">
        <v>1</v>
      </c>
      <c r="M33" s="772"/>
      <c r="N33" s="772"/>
      <c r="O33" s="774"/>
      <c r="P33" s="774"/>
      <c r="Q33" s="775">
        <v>1</v>
      </c>
      <c r="R33" s="774"/>
      <c r="S33" s="774"/>
      <c r="T33" s="774"/>
    </row>
    <row r="34" spans="1:20" ht="12" customHeight="1">
      <c r="A34" s="762">
        <v>28</v>
      </c>
      <c r="B34" s="763" t="s">
        <v>91</v>
      </c>
      <c r="C34" s="768">
        <v>1</v>
      </c>
      <c r="D34" s="776"/>
      <c r="E34" s="777">
        <v>1</v>
      </c>
      <c r="F34" s="778"/>
      <c r="G34" s="778"/>
      <c r="H34" s="778"/>
      <c r="I34" s="778"/>
      <c r="J34" s="778"/>
      <c r="K34" s="772"/>
      <c r="L34" s="773">
        <v>1</v>
      </c>
      <c r="M34" s="772"/>
      <c r="N34" s="772"/>
      <c r="O34" s="774"/>
      <c r="P34" s="774"/>
      <c r="Q34" s="775">
        <v>1</v>
      </c>
      <c r="R34" s="774"/>
      <c r="S34" s="774"/>
      <c r="T34" s="774"/>
    </row>
    <row r="35" spans="1:20" ht="12" customHeight="1">
      <c r="A35" s="762">
        <v>29</v>
      </c>
      <c r="B35" s="763" t="s">
        <v>93</v>
      </c>
      <c r="C35" s="768">
        <v>1</v>
      </c>
      <c r="D35" s="776"/>
      <c r="E35" s="770">
        <v>1</v>
      </c>
      <c r="F35" s="778"/>
      <c r="G35" s="778"/>
      <c r="H35" s="778"/>
      <c r="I35" s="778"/>
      <c r="J35" s="778"/>
      <c r="K35" s="772"/>
      <c r="L35" s="773">
        <v>1</v>
      </c>
      <c r="M35" s="772"/>
      <c r="N35" s="772"/>
      <c r="O35" s="774"/>
      <c r="P35" s="774"/>
      <c r="Q35" s="775">
        <v>1</v>
      </c>
      <c r="R35" s="774"/>
      <c r="S35" s="774"/>
      <c r="T35" s="774"/>
    </row>
    <row r="36" spans="1:20" ht="12" customHeight="1">
      <c r="A36" s="762">
        <v>30</v>
      </c>
      <c r="B36" s="763" t="s">
        <v>94</v>
      </c>
      <c r="C36" s="768">
        <v>1</v>
      </c>
      <c r="D36" s="776"/>
      <c r="E36" s="777">
        <v>1</v>
      </c>
      <c r="F36" s="778"/>
      <c r="G36" s="778"/>
      <c r="H36" s="778"/>
      <c r="I36" s="778"/>
      <c r="J36" s="778"/>
      <c r="K36" s="772"/>
      <c r="L36" s="773">
        <v>1</v>
      </c>
      <c r="M36" s="772"/>
      <c r="N36" s="772"/>
      <c r="O36" s="774"/>
      <c r="P36" s="774"/>
      <c r="Q36" s="775">
        <v>1</v>
      </c>
      <c r="R36" s="774"/>
      <c r="S36" s="774"/>
      <c r="T36" s="774"/>
    </row>
    <row r="37" spans="1:20" ht="12" customHeight="1">
      <c r="A37" s="762">
        <v>31</v>
      </c>
      <c r="B37" s="763" t="s">
        <v>670</v>
      </c>
      <c r="C37" s="776"/>
      <c r="D37" s="768">
        <v>1</v>
      </c>
      <c r="E37" s="770">
        <v>1</v>
      </c>
      <c r="F37" s="778"/>
      <c r="G37" s="778"/>
      <c r="H37" s="778"/>
      <c r="I37" s="778"/>
      <c r="J37" s="778"/>
      <c r="K37" s="772"/>
      <c r="L37" s="772"/>
      <c r="M37" s="773">
        <v>1</v>
      </c>
      <c r="N37" s="772"/>
      <c r="O37" s="774"/>
      <c r="P37" s="774"/>
      <c r="Q37" s="775">
        <v>1</v>
      </c>
      <c r="R37" s="774"/>
      <c r="S37" s="774"/>
      <c r="T37" s="774"/>
    </row>
    <row r="38" spans="1:20" ht="12" customHeight="1">
      <c r="A38" s="762">
        <v>32</v>
      </c>
      <c r="B38" s="763" t="s">
        <v>1139</v>
      </c>
      <c r="C38" s="768">
        <v>1</v>
      </c>
      <c r="D38" s="776"/>
      <c r="E38" s="777">
        <v>1</v>
      </c>
      <c r="F38" s="778"/>
      <c r="G38" s="778"/>
      <c r="H38" s="778"/>
      <c r="I38" s="778"/>
      <c r="J38" s="778"/>
      <c r="K38" s="772"/>
      <c r="L38" s="772"/>
      <c r="M38" s="773">
        <v>1</v>
      </c>
      <c r="N38" s="772"/>
      <c r="O38" s="774"/>
      <c r="P38" s="775">
        <v>1</v>
      </c>
      <c r="Q38" s="774"/>
      <c r="R38" s="774"/>
      <c r="S38" s="774"/>
      <c r="T38" s="774"/>
    </row>
    <row r="39" spans="1:20" ht="12" customHeight="1">
      <c r="A39" s="762">
        <v>33</v>
      </c>
      <c r="B39" s="763" t="s">
        <v>95</v>
      </c>
      <c r="C39" s="768">
        <v>1</v>
      </c>
      <c r="D39" s="776"/>
      <c r="E39" s="770">
        <v>1</v>
      </c>
      <c r="F39" s="778"/>
      <c r="G39" s="778"/>
      <c r="H39" s="778"/>
      <c r="I39" s="778"/>
      <c r="J39" s="778"/>
      <c r="K39" s="772"/>
      <c r="L39" s="773">
        <v>1</v>
      </c>
      <c r="M39" s="772"/>
      <c r="N39" s="772"/>
      <c r="O39" s="774"/>
      <c r="P39" s="775">
        <v>1</v>
      </c>
      <c r="Q39" s="774"/>
      <c r="R39" s="774"/>
      <c r="S39" s="774"/>
      <c r="T39" s="774"/>
    </row>
    <row r="40" spans="1:20" ht="12" customHeight="1">
      <c r="A40" s="762">
        <v>34</v>
      </c>
      <c r="B40" s="763" t="s">
        <v>97</v>
      </c>
      <c r="C40" s="768">
        <v>1</v>
      </c>
      <c r="D40" s="776"/>
      <c r="E40" s="777">
        <v>1</v>
      </c>
      <c r="F40" s="778"/>
      <c r="G40" s="778"/>
      <c r="H40" s="778"/>
      <c r="I40" s="778"/>
      <c r="J40" s="778"/>
      <c r="K40" s="772"/>
      <c r="L40" s="773">
        <v>1</v>
      </c>
      <c r="M40" s="772"/>
      <c r="N40" s="772"/>
      <c r="O40" s="774"/>
      <c r="P40" s="775">
        <v>1</v>
      </c>
      <c r="Q40" s="774"/>
      <c r="R40" s="774"/>
      <c r="S40" s="774"/>
      <c r="T40" s="774"/>
    </row>
    <row r="41" spans="1:20" ht="12" customHeight="1">
      <c r="A41" s="762">
        <v>35</v>
      </c>
      <c r="B41" s="763" t="s">
        <v>96</v>
      </c>
      <c r="C41" s="776"/>
      <c r="D41" s="768">
        <v>1</v>
      </c>
      <c r="E41" s="770">
        <v>1</v>
      </c>
      <c r="F41" s="778"/>
      <c r="G41" s="778"/>
      <c r="H41" s="778"/>
      <c r="I41" s="778"/>
      <c r="J41" s="778"/>
      <c r="K41" s="772"/>
      <c r="L41" s="773">
        <v>1</v>
      </c>
      <c r="M41" s="772"/>
      <c r="N41" s="772"/>
      <c r="O41" s="774"/>
      <c r="P41" s="775">
        <v>1</v>
      </c>
      <c r="Q41" s="774"/>
      <c r="R41" s="774"/>
      <c r="S41" s="774"/>
      <c r="T41" s="774"/>
    </row>
    <row r="42" spans="1:20" ht="12" customHeight="1">
      <c r="A42" s="762">
        <v>36</v>
      </c>
      <c r="B42" s="707" t="s">
        <v>98</v>
      </c>
      <c r="C42" s="769"/>
      <c r="D42" s="768">
        <v>1</v>
      </c>
      <c r="E42" s="777">
        <v>1</v>
      </c>
      <c r="F42" s="771"/>
      <c r="G42" s="771"/>
      <c r="H42" s="771"/>
      <c r="I42" s="771"/>
      <c r="J42" s="771"/>
      <c r="K42" s="772"/>
      <c r="L42" s="773">
        <v>1</v>
      </c>
      <c r="M42" s="772"/>
      <c r="N42" s="772"/>
      <c r="O42" s="774"/>
      <c r="P42" s="775">
        <v>1</v>
      </c>
      <c r="Q42" s="774"/>
      <c r="R42" s="774"/>
      <c r="S42" s="774"/>
      <c r="T42" s="774"/>
    </row>
    <row r="43" spans="1:20" ht="12" customHeight="1">
      <c r="A43" s="762">
        <v>37</v>
      </c>
      <c r="B43" s="707" t="s">
        <v>99</v>
      </c>
      <c r="C43" s="768">
        <v>1</v>
      </c>
      <c r="D43" s="779"/>
      <c r="E43" s="770">
        <v>1</v>
      </c>
      <c r="F43" s="771"/>
      <c r="G43" s="771"/>
      <c r="H43" s="771"/>
      <c r="I43" s="771"/>
      <c r="J43" s="771"/>
      <c r="K43" s="772"/>
      <c r="L43" s="773">
        <v>1</v>
      </c>
      <c r="M43" s="772"/>
      <c r="N43" s="772"/>
      <c r="O43" s="774"/>
      <c r="P43" s="775">
        <v>1</v>
      </c>
      <c r="Q43" s="774"/>
      <c r="R43" s="774"/>
      <c r="S43" s="774"/>
      <c r="T43" s="774"/>
    </row>
    <row r="44" spans="1:20" ht="12" customHeight="1">
      <c r="A44" s="762">
        <v>38</v>
      </c>
      <c r="B44" s="707" t="s">
        <v>1705</v>
      </c>
      <c r="C44" s="769"/>
      <c r="D44" s="768">
        <v>1</v>
      </c>
      <c r="E44" s="777">
        <v>1</v>
      </c>
      <c r="F44" s="771"/>
      <c r="G44" s="771"/>
      <c r="H44" s="771"/>
      <c r="I44" s="771"/>
      <c r="J44" s="771"/>
      <c r="K44" s="772"/>
      <c r="L44" s="773">
        <v>1</v>
      </c>
      <c r="M44" s="772"/>
      <c r="N44" s="772"/>
      <c r="O44" s="775">
        <v>1</v>
      </c>
      <c r="P44" s="774"/>
      <c r="Q44" s="774"/>
      <c r="R44" s="774"/>
      <c r="S44" s="774"/>
      <c r="T44" s="774"/>
    </row>
    <row r="45" spans="1:20" ht="12" customHeight="1">
      <c r="A45" s="762">
        <v>39</v>
      </c>
      <c r="B45" s="707" t="s">
        <v>901</v>
      </c>
      <c r="C45" s="769"/>
      <c r="D45" s="768">
        <v>1</v>
      </c>
      <c r="E45" s="770">
        <v>1</v>
      </c>
      <c r="F45" s="771"/>
      <c r="G45" s="771"/>
      <c r="H45" s="771"/>
      <c r="I45" s="771"/>
      <c r="J45" s="771"/>
      <c r="K45" s="773">
        <v>1</v>
      </c>
      <c r="L45" s="774"/>
      <c r="M45" s="772"/>
      <c r="N45" s="775">
        <v>1</v>
      </c>
      <c r="O45" s="774"/>
      <c r="P45" s="774"/>
      <c r="Q45" s="774"/>
      <c r="R45" s="774"/>
      <c r="S45" s="774"/>
      <c r="T45" s="774"/>
    </row>
    <row r="46" spans="1:20" ht="12" customHeight="1">
      <c r="A46" s="762">
        <v>40</v>
      </c>
      <c r="B46" s="707" t="s">
        <v>1924</v>
      </c>
      <c r="C46" s="768">
        <v>1</v>
      </c>
      <c r="D46" s="769"/>
      <c r="E46" s="777">
        <v>1</v>
      </c>
      <c r="F46" s="771"/>
      <c r="G46" s="771"/>
      <c r="H46" s="771"/>
      <c r="I46" s="771"/>
      <c r="J46" s="771"/>
      <c r="K46" s="772"/>
      <c r="L46" s="773">
        <v>1</v>
      </c>
      <c r="M46" s="772"/>
      <c r="N46" s="775">
        <v>1</v>
      </c>
      <c r="O46" s="774"/>
      <c r="P46" s="774"/>
      <c r="Q46" s="774"/>
      <c r="R46" s="774"/>
      <c r="S46" s="774"/>
      <c r="T46" s="774"/>
    </row>
    <row r="47" spans="1:20" ht="12" customHeight="1">
      <c r="A47" s="762">
        <v>41</v>
      </c>
      <c r="B47" s="707" t="s">
        <v>1649</v>
      </c>
      <c r="C47" s="769"/>
      <c r="D47" s="768">
        <v>1</v>
      </c>
      <c r="E47" s="771"/>
      <c r="F47" s="770">
        <v>1</v>
      </c>
      <c r="G47" s="771"/>
      <c r="H47" s="771"/>
      <c r="I47" s="771"/>
      <c r="J47" s="771"/>
      <c r="K47" s="772"/>
      <c r="L47" s="772"/>
      <c r="M47" s="773">
        <v>1</v>
      </c>
      <c r="N47" s="772"/>
      <c r="O47" s="774"/>
      <c r="P47" s="774"/>
      <c r="Q47" s="774"/>
      <c r="R47" s="774"/>
      <c r="S47" s="774"/>
      <c r="T47" s="774"/>
    </row>
    <row r="48" spans="1:20" ht="12" customHeight="1">
      <c r="A48" s="762">
        <v>42</v>
      </c>
      <c r="B48" s="707" t="s">
        <v>222</v>
      </c>
      <c r="C48" s="768">
        <v>1</v>
      </c>
      <c r="D48" s="769"/>
      <c r="E48" s="771"/>
      <c r="F48" s="770">
        <v>1</v>
      </c>
      <c r="G48" s="771"/>
      <c r="H48" s="771"/>
      <c r="I48" s="771"/>
      <c r="J48" s="771"/>
      <c r="K48" s="772"/>
      <c r="L48" s="773">
        <v>1</v>
      </c>
      <c r="M48" s="772"/>
      <c r="N48" s="772"/>
      <c r="O48" s="774"/>
      <c r="P48" s="774"/>
      <c r="Q48" s="774"/>
      <c r="R48" s="774"/>
      <c r="S48" s="774"/>
      <c r="T48" s="774"/>
    </row>
    <row r="49" spans="1:20" ht="12" customHeight="1">
      <c r="A49" s="762">
        <v>43</v>
      </c>
      <c r="B49" s="707" t="s">
        <v>223</v>
      </c>
      <c r="C49" s="768">
        <v>1</v>
      </c>
      <c r="D49" s="769"/>
      <c r="E49" s="771"/>
      <c r="F49" s="770">
        <v>1</v>
      </c>
      <c r="G49" s="771"/>
      <c r="H49" s="771"/>
      <c r="I49" s="771"/>
      <c r="J49" s="771"/>
      <c r="K49" s="772"/>
      <c r="L49" s="773">
        <v>1</v>
      </c>
      <c r="M49" s="772"/>
      <c r="N49" s="772"/>
      <c r="O49" s="774"/>
      <c r="P49" s="774"/>
      <c r="Q49" s="774"/>
      <c r="R49" s="774"/>
      <c r="S49" s="774"/>
      <c r="T49" s="774"/>
    </row>
    <row r="50" spans="1:20" ht="12" customHeight="1">
      <c r="A50" s="762">
        <v>44</v>
      </c>
      <c r="B50" s="707" t="s">
        <v>224</v>
      </c>
      <c r="C50" s="769"/>
      <c r="D50" s="768">
        <v>1</v>
      </c>
      <c r="E50" s="771"/>
      <c r="F50" s="770">
        <v>1</v>
      </c>
      <c r="G50" s="771"/>
      <c r="H50" s="771"/>
      <c r="I50" s="771"/>
      <c r="J50" s="771"/>
      <c r="K50" s="772"/>
      <c r="L50" s="773">
        <v>1</v>
      </c>
      <c r="M50" s="772"/>
      <c r="N50" s="772"/>
      <c r="O50" s="774"/>
      <c r="P50" s="774"/>
      <c r="Q50" s="774"/>
      <c r="R50" s="774"/>
      <c r="S50" s="774"/>
      <c r="T50" s="774"/>
    </row>
    <row r="51" spans="1:20" ht="12" customHeight="1">
      <c r="A51" s="762">
        <v>45</v>
      </c>
      <c r="B51" s="707" t="s">
        <v>225</v>
      </c>
      <c r="C51" s="769"/>
      <c r="D51" s="768">
        <v>1</v>
      </c>
      <c r="E51" s="771"/>
      <c r="F51" s="770">
        <v>1</v>
      </c>
      <c r="G51" s="771"/>
      <c r="H51" s="771"/>
      <c r="I51" s="771"/>
      <c r="J51" s="771"/>
      <c r="K51" s="772"/>
      <c r="L51" s="773">
        <v>1</v>
      </c>
      <c r="M51" s="772"/>
      <c r="N51" s="772"/>
      <c r="O51" s="774"/>
      <c r="P51" s="774"/>
      <c r="Q51" s="774"/>
      <c r="R51" s="774"/>
      <c r="S51" s="774"/>
      <c r="T51" s="774"/>
    </row>
    <row r="52" spans="1:20" ht="12" customHeight="1">
      <c r="A52" s="762">
        <v>46</v>
      </c>
      <c r="B52" s="707" t="s">
        <v>226</v>
      </c>
      <c r="C52" s="768">
        <v>1</v>
      </c>
      <c r="D52" s="769"/>
      <c r="E52" s="771"/>
      <c r="F52" s="770">
        <v>1</v>
      </c>
      <c r="G52" s="771"/>
      <c r="H52" s="771"/>
      <c r="I52" s="771"/>
      <c r="J52" s="771"/>
      <c r="K52" s="772"/>
      <c r="L52" s="773">
        <v>1</v>
      </c>
      <c r="M52" s="772"/>
      <c r="N52" s="772"/>
      <c r="O52" s="774"/>
      <c r="P52" s="774"/>
      <c r="Q52" s="774"/>
      <c r="R52" s="774"/>
      <c r="S52" s="774"/>
      <c r="T52" s="774"/>
    </row>
    <row r="53" spans="1:20" ht="12" customHeight="1">
      <c r="A53" s="762">
        <v>47</v>
      </c>
      <c r="B53" s="707" t="s">
        <v>227</v>
      </c>
      <c r="C53" s="769"/>
      <c r="D53" s="768">
        <v>1</v>
      </c>
      <c r="E53" s="771"/>
      <c r="F53" s="770">
        <v>1</v>
      </c>
      <c r="G53" s="771"/>
      <c r="H53" s="771"/>
      <c r="I53" s="771"/>
      <c r="J53" s="771"/>
      <c r="K53" s="772"/>
      <c r="L53" s="773">
        <v>1</v>
      </c>
      <c r="M53" s="772"/>
      <c r="N53" s="772"/>
      <c r="O53" s="774"/>
      <c r="P53" s="774"/>
      <c r="Q53" s="774"/>
      <c r="R53" s="774"/>
      <c r="S53" s="774"/>
      <c r="T53" s="774"/>
    </row>
    <row r="54" spans="1:20" ht="12" customHeight="1">
      <c r="A54" s="762">
        <v>48</v>
      </c>
      <c r="B54" s="707" t="s">
        <v>228</v>
      </c>
      <c r="C54" s="768">
        <v>1</v>
      </c>
      <c r="D54" s="769"/>
      <c r="E54" s="771"/>
      <c r="F54" s="770">
        <v>1</v>
      </c>
      <c r="G54" s="771"/>
      <c r="H54" s="771"/>
      <c r="I54" s="771"/>
      <c r="J54" s="771"/>
      <c r="K54" s="772"/>
      <c r="L54" s="773">
        <v>1</v>
      </c>
      <c r="M54" s="772"/>
      <c r="N54" s="772"/>
      <c r="O54" s="774"/>
      <c r="P54" s="774"/>
      <c r="Q54" s="774"/>
      <c r="R54" s="774"/>
      <c r="S54" s="774"/>
      <c r="T54" s="774"/>
    </row>
    <row r="55" spans="1:20" ht="12" customHeight="1">
      <c r="A55" s="762">
        <v>49</v>
      </c>
      <c r="B55" s="707" t="s">
        <v>221</v>
      </c>
      <c r="C55" s="768">
        <v>1</v>
      </c>
      <c r="D55" s="769"/>
      <c r="E55" s="771"/>
      <c r="F55" s="770">
        <v>1</v>
      </c>
      <c r="G55" s="771"/>
      <c r="H55" s="771"/>
      <c r="I55" s="771"/>
      <c r="J55" s="771"/>
      <c r="K55" s="772"/>
      <c r="L55" s="773">
        <v>1</v>
      </c>
      <c r="M55" s="772"/>
      <c r="N55" s="772"/>
      <c r="O55" s="774"/>
      <c r="P55" s="774"/>
      <c r="Q55" s="774"/>
      <c r="R55" s="774"/>
      <c r="S55" s="774"/>
      <c r="T55" s="774"/>
    </row>
    <row r="56" spans="1:20" ht="12" customHeight="1">
      <c r="A56" s="762">
        <v>50</v>
      </c>
      <c r="B56" s="707" t="s">
        <v>949</v>
      </c>
      <c r="C56" s="769"/>
      <c r="D56" s="768">
        <v>1</v>
      </c>
      <c r="E56" s="771"/>
      <c r="F56" s="770">
        <v>1</v>
      </c>
      <c r="G56" s="771"/>
      <c r="H56" s="771"/>
      <c r="I56" s="771"/>
      <c r="J56" s="771"/>
      <c r="K56" s="772"/>
      <c r="L56" s="773">
        <v>1</v>
      </c>
      <c r="M56" s="772"/>
      <c r="N56" s="772"/>
      <c r="O56" s="774"/>
      <c r="P56" s="774"/>
      <c r="Q56" s="774"/>
      <c r="R56" s="774"/>
      <c r="S56" s="774"/>
      <c r="T56" s="774"/>
    </row>
    <row r="57" spans="1:20" ht="12" customHeight="1">
      <c r="A57" s="762">
        <v>51</v>
      </c>
      <c r="B57" s="707" t="s">
        <v>229</v>
      </c>
      <c r="C57" s="769"/>
      <c r="D57" s="768">
        <v>1</v>
      </c>
      <c r="E57" s="771"/>
      <c r="F57" s="770">
        <v>1</v>
      </c>
      <c r="G57" s="771"/>
      <c r="H57" s="771"/>
      <c r="I57" s="771"/>
      <c r="J57" s="771"/>
      <c r="K57" s="772"/>
      <c r="L57" s="773">
        <v>1</v>
      </c>
      <c r="M57" s="772"/>
      <c r="N57" s="772"/>
      <c r="O57" s="774"/>
      <c r="P57" s="774"/>
      <c r="Q57" s="774"/>
      <c r="R57" s="774"/>
      <c r="S57" s="774"/>
      <c r="T57" s="774"/>
    </row>
    <row r="58" spans="1:20" ht="12" customHeight="1">
      <c r="A58" s="762">
        <v>52</v>
      </c>
      <c r="B58" s="707" t="s">
        <v>230</v>
      </c>
      <c r="C58" s="768">
        <v>1</v>
      </c>
      <c r="D58" s="769"/>
      <c r="E58" s="771"/>
      <c r="F58" s="770">
        <v>1</v>
      </c>
      <c r="G58" s="771"/>
      <c r="H58" s="771"/>
      <c r="I58" s="771"/>
      <c r="J58" s="771"/>
      <c r="K58" s="772"/>
      <c r="L58" s="773">
        <v>1</v>
      </c>
      <c r="M58" s="772"/>
      <c r="N58" s="772"/>
      <c r="O58" s="774"/>
      <c r="P58" s="774"/>
      <c r="Q58" s="774"/>
      <c r="R58" s="774"/>
      <c r="S58" s="774"/>
      <c r="T58" s="774"/>
    </row>
    <row r="59" spans="1:20" ht="12" customHeight="1">
      <c r="A59" s="762">
        <v>53</v>
      </c>
      <c r="B59" s="707" t="s">
        <v>231</v>
      </c>
      <c r="C59" s="768">
        <v>1</v>
      </c>
      <c r="D59" s="769"/>
      <c r="E59" s="771"/>
      <c r="F59" s="770">
        <v>1</v>
      </c>
      <c r="G59" s="771"/>
      <c r="H59" s="771"/>
      <c r="I59" s="771"/>
      <c r="J59" s="771"/>
      <c r="K59" s="772"/>
      <c r="L59" s="773">
        <v>1</v>
      </c>
      <c r="M59" s="772"/>
      <c r="N59" s="772"/>
      <c r="O59" s="774"/>
      <c r="P59" s="774"/>
      <c r="Q59" s="774"/>
      <c r="R59" s="774"/>
      <c r="S59" s="774"/>
      <c r="T59" s="774"/>
    </row>
    <row r="60" spans="1:20" ht="12" customHeight="1">
      <c r="A60" s="762">
        <v>54</v>
      </c>
      <c r="B60" s="707" t="s">
        <v>232</v>
      </c>
      <c r="C60" s="769"/>
      <c r="D60" s="768">
        <v>1</v>
      </c>
      <c r="E60" s="771"/>
      <c r="F60" s="770">
        <v>1</v>
      </c>
      <c r="G60" s="771"/>
      <c r="H60" s="771"/>
      <c r="I60" s="771"/>
      <c r="J60" s="771"/>
      <c r="K60" s="772"/>
      <c r="L60" s="773">
        <v>1</v>
      </c>
      <c r="M60" s="772"/>
      <c r="N60" s="772"/>
      <c r="O60" s="774"/>
      <c r="P60" s="774"/>
      <c r="Q60" s="774"/>
      <c r="R60" s="774"/>
      <c r="S60" s="774"/>
      <c r="T60" s="774"/>
    </row>
    <row r="61" spans="1:20" ht="12" customHeight="1">
      <c r="A61" s="762">
        <v>55</v>
      </c>
      <c r="B61" s="707" t="s">
        <v>234</v>
      </c>
      <c r="C61" s="769"/>
      <c r="D61" s="768">
        <v>1</v>
      </c>
      <c r="E61" s="771"/>
      <c r="F61" s="770">
        <v>1</v>
      </c>
      <c r="G61" s="771"/>
      <c r="H61" s="771"/>
      <c r="I61" s="771"/>
      <c r="J61" s="771"/>
      <c r="K61" s="772"/>
      <c r="L61" s="773">
        <v>1</v>
      </c>
      <c r="M61" s="772"/>
      <c r="N61" s="772"/>
      <c r="O61" s="774"/>
      <c r="P61" s="774"/>
      <c r="Q61" s="774"/>
      <c r="R61" s="774"/>
      <c r="S61" s="774"/>
      <c r="T61" s="774"/>
    </row>
    <row r="62" spans="1:20" ht="12" customHeight="1">
      <c r="A62" s="762">
        <v>56</v>
      </c>
      <c r="B62" s="707" t="s">
        <v>235</v>
      </c>
      <c r="C62" s="768">
        <v>1</v>
      </c>
      <c r="D62" s="769"/>
      <c r="E62" s="771"/>
      <c r="F62" s="770">
        <v>1</v>
      </c>
      <c r="G62" s="771"/>
      <c r="H62" s="771"/>
      <c r="I62" s="771"/>
      <c r="J62" s="771"/>
      <c r="K62" s="772"/>
      <c r="L62" s="773">
        <v>1</v>
      </c>
      <c r="M62" s="772"/>
      <c r="N62" s="772"/>
      <c r="O62" s="774"/>
      <c r="P62" s="774"/>
      <c r="Q62" s="774"/>
      <c r="R62" s="774"/>
      <c r="S62" s="774"/>
      <c r="T62" s="774"/>
    </row>
    <row r="63" spans="1:20" ht="12" customHeight="1">
      <c r="A63" s="762">
        <v>57</v>
      </c>
      <c r="B63" s="707" t="s">
        <v>236</v>
      </c>
      <c r="C63" s="769"/>
      <c r="D63" s="768">
        <v>1</v>
      </c>
      <c r="E63" s="771"/>
      <c r="F63" s="770">
        <v>1</v>
      </c>
      <c r="G63" s="771"/>
      <c r="H63" s="771"/>
      <c r="I63" s="771"/>
      <c r="J63" s="771"/>
      <c r="K63" s="772"/>
      <c r="L63" s="773">
        <v>1</v>
      </c>
      <c r="M63" s="772"/>
      <c r="N63" s="772"/>
      <c r="O63" s="774"/>
      <c r="P63" s="774"/>
      <c r="Q63" s="774"/>
      <c r="R63" s="774"/>
      <c r="S63" s="774"/>
      <c r="T63" s="774"/>
    </row>
    <row r="64" spans="1:20" ht="12" customHeight="1">
      <c r="A64" s="762">
        <v>58</v>
      </c>
      <c r="B64" s="707" t="s">
        <v>237</v>
      </c>
      <c r="C64" s="769"/>
      <c r="D64" s="768">
        <v>1</v>
      </c>
      <c r="E64" s="771"/>
      <c r="F64" s="770">
        <v>1</v>
      </c>
      <c r="G64" s="771"/>
      <c r="H64" s="771"/>
      <c r="I64" s="771"/>
      <c r="J64" s="771"/>
      <c r="K64" s="772"/>
      <c r="L64" s="773">
        <v>1</v>
      </c>
      <c r="M64" s="772"/>
      <c r="N64" s="772"/>
      <c r="O64" s="774"/>
      <c r="P64" s="774"/>
      <c r="Q64" s="774"/>
      <c r="R64" s="774"/>
      <c r="S64" s="774"/>
      <c r="T64" s="774"/>
    </row>
    <row r="65" spans="1:20" ht="12" customHeight="1">
      <c r="A65" s="762">
        <v>59</v>
      </c>
      <c r="B65" s="707" t="s">
        <v>904</v>
      </c>
      <c r="C65" s="769"/>
      <c r="D65" s="768">
        <v>1</v>
      </c>
      <c r="E65" s="771"/>
      <c r="F65" s="770">
        <v>1</v>
      </c>
      <c r="G65" s="771"/>
      <c r="H65" s="771"/>
      <c r="I65" s="771"/>
      <c r="J65" s="771"/>
      <c r="K65" s="772"/>
      <c r="L65" s="773">
        <v>1</v>
      </c>
      <c r="M65" s="772"/>
      <c r="N65" s="772"/>
      <c r="O65" s="774"/>
      <c r="P65" s="774"/>
      <c r="Q65" s="774"/>
      <c r="R65" s="774"/>
      <c r="S65" s="774"/>
      <c r="T65" s="774"/>
    </row>
    <row r="66" spans="1:20" ht="12" customHeight="1">
      <c r="A66" s="762">
        <v>60</v>
      </c>
      <c r="B66" s="707" t="s">
        <v>238</v>
      </c>
      <c r="C66" s="769"/>
      <c r="D66" s="768">
        <v>1</v>
      </c>
      <c r="E66" s="771"/>
      <c r="F66" s="770">
        <v>1</v>
      </c>
      <c r="G66" s="771"/>
      <c r="H66" s="771"/>
      <c r="I66" s="771"/>
      <c r="J66" s="771"/>
      <c r="K66" s="772"/>
      <c r="L66" s="773">
        <v>1</v>
      </c>
      <c r="M66" s="772"/>
      <c r="N66" s="772"/>
      <c r="O66" s="774"/>
      <c r="P66" s="774"/>
      <c r="Q66" s="774"/>
      <c r="R66" s="774"/>
      <c r="S66" s="774"/>
      <c r="T66" s="774"/>
    </row>
    <row r="67" spans="1:20" ht="12" customHeight="1">
      <c r="A67" s="762">
        <v>61</v>
      </c>
      <c r="B67" s="707" t="s">
        <v>239</v>
      </c>
      <c r="C67" s="769"/>
      <c r="D67" s="768">
        <v>1</v>
      </c>
      <c r="E67" s="771"/>
      <c r="F67" s="770">
        <v>1</v>
      </c>
      <c r="G67" s="771"/>
      <c r="H67" s="771"/>
      <c r="I67" s="771"/>
      <c r="J67" s="771"/>
      <c r="K67" s="772"/>
      <c r="L67" s="773">
        <v>1</v>
      </c>
      <c r="M67" s="772"/>
      <c r="N67" s="772"/>
      <c r="O67" s="774"/>
      <c r="P67" s="774"/>
      <c r="Q67" s="774"/>
      <c r="R67" s="774"/>
      <c r="S67" s="774"/>
      <c r="T67" s="774"/>
    </row>
    <row r="68" spans="1:20" ht="12" customHeight="1">
      <c r="A68" s="762">
        <v>62</v>
      </c>
      <c r="B68" s="707" t="s">
        <v>240</v>
      </c>
      <c r="C68" s="769"/>
      <c r="D68" s="768">
        <v>1</v>
      </c>
      <c r="E68" s="771"/>
      <c r="F68" s="770">
        <v>1</v>
      </c>
      <c r="G68" s="771"/>
      <c r="H68" s="771"/>
      <c r="I68" s="771"/>
      <c r="J68" s="771"/>
      <c r="K68" s="772"/>
      <c r="L68" s="773">
        <v>1</v>
      </c>
      <c r="M68" s="772"/>
      <c r="N68" s="772"/>
      <c r="O68" s="774"/>
      <c r="P68" s="774"/>
      <c r="Q68" s="774"/>
      <c r="R68" s="774"/>
      <c r="S68" s="774"/>
      <c r="T68" s="774"/>
    </row>
    <row r="69" spans="1:20" ht="12" customHeight="1">
      <c r="A69" s="762">
        <v>63</v>
      </c>
      <c r="B69" s="707" t="s">
        <v>242</v>
      </c>
      <c r="C69" s="768">
        <v>1</v>
      </c>
      <c r="D69" s="769"/>
      <c r="E69" s="771"/>
      <c r="F69" s="770">
        <v>1</v>
      </c>
      <c r="G69" s="771"/>
      <c r="H69" s="771"/>
      <c r="I69" s="771"/>
      <c r="J69" s="771"/>
      <c r="K69" s="772"/>
      <c r="L69" s="773">
        <v>1</v>
      </c>
      <c r="M69" s="772"/>
      <c r="N69" s="772"/>
      <c r="O69" s="774"/>
      <c r="P69" s="774"/>
      <c r="Q69" s="774"/>
      <c r="R69" s="774"/>
      <c r="S69" s="774"/>
      <c r="T69" s="774"/>
    </row>
    <row r="70" spans="1:20" ht="12" customHeight="1">
      <c r="A70" s="762">
        <v>64</v>
      </c>
      <c r="B70" s="764" t="s">
        <v>243</v>
      </c>
      <c r="C70" s="780"/>
      <c r="D70" s="768">
        <v>1</v>
      </c>
      <c r="E70" s="781"/>
      <c r="F70" s="770">
        <v>1</v>
      </c>
      <c r="G70" s="771"/>
      <c r="H70" s="771"/>
      <c r="I70" s="771"/>
      <c r="J70" s="771"/>
      <c r="K70" s="772"/>
      <c r="L70" s="773">
        <v>1</v>
      </c>
      <c r="M70" s="772"/>
      <c r="N70" s="772"/>
      <c r="O70" s="774"/>
      <c r="P70" s="774"/>
      <c r="Q70" s="774"/>
      <c r="R70" s="774"/>
      <c r="S70" s="774"/>
      <c r="T70" s="774"/>
    </row>
    <row r="71" spans="1:20" ht="12" customHeight="1">
      <c r="A71" s="762">
        <v>65</v>
      </c>
      <c r="B71" s="707" t="s">
        <v>244</v>
      </c>
      <c r="C71" s="769"/>
      <c r="D71" s="768">
        <v>1</v>
      </c>
      <c r="E71" s="771"/>
      <c r="F71" s="770">
        <v>1</v>
      </c>
      <c r="G71" s="771"/>
      <c r="H71" s="771"/>
      <c r="I71" s="771"/>
      <c r="J71" s="771"/>
      <c r="K71" s="772"/>
      <c r="L71" s="773">
        <v>1</v>
      </c>
      <c r="M71" s="772"/>
      <c r="N71" s="772"/>
      <c r="O71" s="774"/>
      <c r="P71" s="774"/>
      <c r="Q71" s="774"/>
      <c r="R71" s="774"/>
      <c r="S71" s="774"/>
      <c r="T71" s="774"/>
    </row>
    <row r="72" spans="1:20" ht="12" customHeight="1">
      <c r="A72" s="762">
        <v>66</v>
      </c>
      <c r="B72" s="764" t="s">
        <v>245</v>
      </c>
      <c r="C72" s="780"/>
      <c r="D72" s="768">
        <v>1</v>
      </c>
      <c r="E72" s="781"/>
      <c r="F72" s="770">
        <v>1</v>
      </c>
      <c r="G72" s="771"/>
      <c r="H72" s="771"/>
      <c r="I72" s="771"/>
      <c r="J72" s="771"/>
      <c r="K72" s="772"/>
      <c r="L72" s="773">
        <v>1</v>
      </c>
      <c r="M72" s="772"/>
      <c r="N72" s="772"/>
      <c r="O72" s="774"/>
      <c r="P72" s="774"/>
      <c r="Q72" s="774"/>
      <c r="R72" s="774"/>
      <c r="S72" s="774"/>
      <c r="T72" s="774"/>
    </row>
    <row r="73" spans="1:20" ht="12" customHeight="1">
      <c r="A73" s="762">
        <v>67</v>
      </c>
      <c r="B73" s="764" t="s">
        <v>1922</v>
      </c>
      <c r="C73" s="780"/>
      <c r="D73" s="768">
        <v>1</v>
      </c>
      <c r="E73" s="781"/>
      <c r="F73" s="770">
        <v>1</v>
      </c>
      <c r="G73" s="771"/>
      <c r="H73" s="771"/>
      <c r="I73" s="771"/>
      <c r="J73" s="771"/>
      <c r="K73" s="772"/>
      <c r="L73" s="773">
        <v>1</v>
      </c>
      <c r="M73" s="772"/>
      <c r="N73" s="772"/>
      <c r="O73" s="774"/>
      <c r="P73" s="774"/>
      <c r="Q73" s="774"/>
      <c r="R73" s="774"/>
      <c r="S73" s="774"/>
      <c r="T73" s="774"/>
    </row>
    <row r="74" spans="1:20" ht="12" customHeight="1">
      <c r="A74" s="762">
        <v>68</v>
      </c>
      <c r="B74" s="707" t="s">
        <v>1923</v>
      </c>
      <c r="C74" s="768">
        <v>1</v>
      </c>
      <c r="D74" s="769"/>
      <c r="E74" s="771"/>
      <c r="F74" s="770">
        <v>1</v>
      </c>
      <c r="G74" s="771"/>
      <c r="H74" s="771"/>
      <c r="I74" s="771"/>
      <c r="J74" s="771"/>
      <c r="K74" s="772"/>
      <c r="L74" s="773">
        <v>1</v>
      </c>
      <c r="M74" s="772"/>
      <c r="N74" s="772"/>
      <c r="O74" s="774"/>
      <c r="P74" s="774"/>
      <c r="Q74" s="774"/>
      <c r="R74" s="774"/>
      <c r="S74" s="774"/>
      <c r="T74" s="774"/>
    </row>
    <row r="75" spans="1:20" ht="12" customHeight="1">
      <c r="A75" s="762">
        <v>69</v>
      </c>
      <c r="B75" s="764" t="s">
        <v>248</v>
      </c>
      <c r="C75" s="780"/>
      <c r="D75" s="768">
        <v>1</v>
      </c>
      <c r="E75" s="781"/>
      <c r="F75" s="770">
        <v>1</v>
      </c>
      <c r="G75" s="771"/>
      <c r="H75" s="771"/>
      <c r="I75" s="771"/>
      <c r="J75" s="771"/>
      <c r="K75" s="772"/>
      <c r="L75" s="773">
        <v>1</v>
      </c>
      <c r="M75" s="772"/>
      <c r="N75" s="772"/>
      <c r="O75" s="774"/>
      <c r="P75" s="774"/>
      <c r="Q75" s="774"/>
      <c r="R75" s="774"/>
      <c r="S75" s="774"/>
      <c r="T75" s="774"/>
    </row>
    <row r="76" spans="1:20" ht="12" customHeight="1">
      <c r="A76" s="762">
        <v>70</v>
      </c>
      <c r="B76" s="764" t="s">
        <v>1230</v>
      </c>
      <c r="C76" s="768">
        <v>1</v>
      </c>
      <c r="D76" s="780"/>
      <c r="E76" s="781"/>
      <c r="F76" s="770">
        <v>1</v>
      </c>
      <c r="G76" s="771"/>
      <c r="H76" s="771"/>
      <c r="I76" s="771"/>
      <c r="J76" s="771"/>
      <c r="K76" s="772"/>
      <c r="L76" s="773">
        <v>1</v>
      </c>
      <c r="M76" s="772"/>
      <c r="N76" s="772"/>
      <c r="O76" s="774"/>
      <c r="P76" s="774"/>
      <c r="Q76" s="774"/>
      <c r="R76" s="774"/>
      <c r="S76" s="774"/>
      <c r="T76" s="774"/>
    </row>
    <row r="77" spans="1:20" ht="12" customHeight="1">
      <c r="A77" s="762">
        <v>71</v>
      </c>
      <c r="B77" s="707" t="s">
        <v>254</v>
      </c>
      <c r="C77" s="768">
        <v>1</v>
      </c>
      <c r="D77" s="769"/>
      <c r="E77" s="771"/>
      <c r="F77" s="770">
        <v>1</v>
      </c>
      <c r="G77" s="771"/>
      <c r="H77" s="771"/>
      <c r="I77" s="771"/>
      <c r="J77" s="771"/>
      <c r="K77" s="772"/>
      <c r="L77" s="773">
        <v>1</v>
      </c>
      <c r="M77" s="772"/>
      <c r="N77" s="772"/>
      <c r="O77" s="774"/>
      <c r="P77" s="774"/>
      <c r="Q77" s="774"/>
      <c r="R77" s="774"/>
      <c r="S77" s="774"/>
      <c r="T77" s="774"/>
    </row>
    <row r="78" spans="1:20" ht="12" customHeight="1">
      <c r="A78" s="762">
        <v>72</v>
      </c>
      <c r="B78" s="707" t="s">
        <v>1917</v>
      </c>
      <c r="C78" s="769"/>
      <c r="D78" s="768">
        <v>1</v>
      </c>
      <c r="E78" s="771"/>
      <c r="F78" s="770">
        <v>1</v>
      </c>
      <c r="G78" s="771"/>
      <c r="H78" s="771"/>
      <c r="I78" s="771"/>
      <c r="J78" s="771"/>
      <c r="K78" s="772"/>
      <c r="L78" s="773">
        <v>1</v>
      </c>
      <c r="M78" s="772"/>
      <c r="N78" s="772"/>
      <c r="O78" s="774"/>
      <c r="P78" s="774"/>
      <c r="Q78" s="774"/>
      <c r="R78" s="774"/>
      <c r="S78" s="774"/>
      <c r="T78" s="774"/>
    </row>
    <row r="79" spans="1:20" ht="12" customHeight="1">
      <c r="A79" s="762">
        <v>73</v>
      </c>
      <c r="B79" s="707" t="s">
        <v>1918</v>
      </c>
      <c r="C79" s="768">
        <v>1</v>
      </c>
      <c r="D79" s="769"/>
      <c r="E79" s="771"/>
      <c r="F79" s="770">
        <v>1</v>
      </c>
      <c r="G79" s="771"/>
      <c r="H79" s="771"/>
      <c r="I79" s="771"/>
      <c r="J79" s="771"/>
      <c r="K79" s="772"/>
      <c r="L79" s="773">
        <v>1</v>
      </c>
      <c r="M79" s="772"/>
      <c r="N79" s="772"/>
      <c r="O79" s="774"/>
      <c r="P79" s="774"/>
      <c r="Q79" s="774"/>
      <c r="R79" s="774"/>
      <c r="S79" s="774"/>
      <c r="T79" s="774"/>
    </row>
    <row r="80" spans="1:20" ht="12" customHeight="1">
      <c r="A80" s="762">
        <v>74</v>
      </c>
      <c r="B80" s="707" t="s">
        <v>681</v>
      </c>
      <c r="C80" s="769"/>
      <c r="D80" s="768">
        <v>1</v>
      </c>
      <c r="E80" s="771"/>
      <c r="F80" s="770">
        <v>1</v>
      </c>
      <c r="G80" s="771"/>
      <c r="H80" s="771"/>
      <c r="I80" s="771"/>
      <c r="J80" s="771"/>
      <c r="K80" s="772"/>
      <c r="L80" s="773">
        <v>1</v>
      </c>
      <c r="M80" s="772"/>
      <c r="N80" s="772"/>
      <c r="O80" s="774"/>
      <c r="P80" s="774"/>
      <c r="Q80" s="774"/>
      <c r="R80" s="774"/>
      <c r="S80" s="774"/>
      <c r="T80" s="774"/>
    </row>
    <row r="81" spans="1:20" ht="12" customHeight="1">
      <c r="A81" s="762">
        <v>75</v>
      </c>
      <c r="B81" s="707" t="s">
        <v>251</v>
      </c>
      <c r="C81" s="769"/>
      <c r="D81" s="768">
        <v>1</v>
      </c>
      <c r="E81" s="771"/>
      <c r="F81" s="770">
        <v>1</v>
      </c>
      <c r="G81" s="771"/>
      <c r="H81" s="771"/>
      <c r="I81" s="771"/>
      <c r="J81" s="771"/>
      <c r="K81" s="772"/>
      <c r="L81" s="773">
        <v>1</v>
      </c>
      <c r="M81" s="772"/>
      <c r="N81" s="772"/>
      <c r="O81" s="774"/>
      <c r="P81" s="774"/>
      <c r="Q81" s="774"/>
      <c r="R81" s="774"/>
      <c r="S81" s="774"/>
      <c r="T81" s="774"/>
    </row>
    <row r="82" spans="1:20" ht="12" customHeight="1">
      <c r="A82" s="762">
        <v>76</v>
      </c>
      <c r="B82" s="707" t="s">
        <v>1921</v>
      </c>
      <c r="C82" s="769"/>
      <c r="D82" s="768">
        <v>1</v>
      </c>
      <c r="E82" s="771"/>
      <c r="F82" s="770">
        <v>1</v>
      </c>
      <c r="G82" s="771"/>
      <c r="H82" s="771"/>
      <c r="I82" s="771"/>
      <c r="J82" s="771"/>
      <c r="K82" s="772"/>
      <c r="L82" s="773">
        <v>1</v>
      </c>
      <c r="M82" s="772"/>
      <c r="N82" s="772"/>
      <c r="O82" s="774"/>
      <c r="P82" s="774"/>
      <c r="Q82" s="774"/>
      <c r="R82" s="774"/>
      <c r="S82" s="774"/>
      <c r="T82" s="774"/>
    </row>
    <row r="83" spans="1:20" ht="12" customHeight="1">
      <c r="A83" s="762">
        <v>77</v>
      </c>
      <c r="B83" s="707" t="s">
        <v>685</v>
      </c>
      <c r="C83" s="768">
        <v>1</v>
      </c>
      <c r="D83" s="769"/>
      <c r="E83" s="771"/>
      <c r="F83" s="770">
        <v>1</v>
      </c>
      <c r="G83" s="771"/>
      <c r="H83" s="771"/>
      <c r="I83" s="771"/>
      <c r="J83" s="771"/>
      <c r="K83" s="772"/>
      <c r="L83" s="773">
        <v>1</v>
      </c>
      <c r="M83" s="772"/>
      <c r="N83" s="772"/>
      <c r="O83" s="774"/>
      <c r="P83" s="774"/>
      <c r="Q83" s="774"/>
      <c r="R83" s="774"/>
      <c r="S83" s="774"/>
      <c r="T83" s="774"/>
    </row>
    <row r="84" spans="1:20" ht="12" customHeight="1">
      <c r="A84" s="762">
        <v>78</v>
      </c>
      <c r="B84" s="707" t="s">
        <v>687</v>
      </c>
      <c r="C84" s="768">
        <v>1</v>
      </c>
      <c r="D84" s="769"/>
      <c r="E84" s="771"/>
      <c r="F84" s="770">
        <v>1</v>
      </c>
      <c r="G84" s="771"/>
      <c r="H84" s="771"/>
      <c r="I84" s="771"/>
      <c r="J84" s="771"/>
      <c r="K84" s="772"/>
      <c r="L84" s="773">
        <v>1</v>
      </c>
      <c r="M84" s="772"/>
      <c r="N84" s="772"/>
      <c r="O84" s="774"/>
      <c r="P84" s="774"/>
      <c r="Q84" s="774"/>
      <c r="R84" s="774"/>
      <c r="S84" s="774"/>
      <c r="T84" s="774"/>
    </row>
    <row r="85" spans="1:20" ht="12" customHeight="1">
      <c r="A85" s="762">
        <v>79</v>
      </c>
      <c r="B85" s="707" t="s">
        <v>689</v>
      </c>
      <c r="C85" s="768">
        <v>1</v>
      </c>
      <c r="D85" s="769"/>
      <c r="E85" s="771"/>
      <c r="F85" s="770">
        <v>1</v>
      </c>
      <c r="G85" s="771"/>
      <c r="H85" s="771"/>
      <c r="I85" s="771"/>
      <c r="J85" s="771"/>
      <c r="K85" s="772"/>
      <c r="L85" s="773">
        <v>1</v>
      </c>
      <c r="M85" s="772"/>
      <c r="N85" s="772"/>
      <c r="O85" s="774"/>
      <c r="P85" s="774"/>
      <c r="Q85" s="774"/>
      <c r="R85" s="774"/>
      <c r="S85" s="774"/>
      <c r="T85" s="774"/>
    </row>
    <row r="86" spans="1:20" ht="12" customHeight="1">
      <c r="A86" s="762">
        <v>80</v>
      </c>
      <c r="B86" s="707" t="s">
        <v>690</v>
      </c>
      <c r="C86" s="768">
        <v>1</v>
      </c>
      <c r="D86" s="769"/>
      <c r="E86" s="771"/>
      <c r="F86" s="770">
        <v>1</v>
      </c>
      <c r="G86" s="771"/>
      <c r="H86" s="771"/>
      <c r="I86" s="771"/>
      <c r="J86" s="771"/>
      <c r="K86" s="772"/>
      <c r="L86" s="773">
        <v>1</v>
      </c>
      <c r="M86" s="772"/>
      <c r="N86" s="772"/>
      <c r="O86" s="774"/>
      <c r="P86" s="774"/>
      <c r="Q86" s="774"/>
      <c r="R86" s="774"/>
      <c r="S86" s="774"/>
      <c r="T86" s="774"/>
    </row>
    <row r="87" spans="1:20" ht="12" customHeight="1">
      <c r="A87" s="762">
        <v>81</v>
      </c>
      <c r="B87" s="707" t="s">
        <v>915</v>
      </c>
      <c r="C87" s="769"/>
      <c r="D87" s="768">
        <v>1</v>
      </c>
      <c r="E87" s="771"/>
      <c r="F87" s="770">
        <v>1</v>
      </c>
      <c r="G87" s="771"/>
      <c r="H87" s="771"/>
      <c r="I87" s="771"/>
      <c r="J87" s="771"/>
      <c r="K87" s="772"/>
      <c r="L87" s="773">
        <v>1</v>
      </c>
      <c r="M87" s="772"/>
      <c r="N87" s="772"/>
      <c r="O87" s="774"/>
      <c r="P87" s="774"/>
      <c r="Q87" s="774"/>
      <c r="R87" s="774"/>
      <c r="S87" s="774"/>
      <c r="T87" s="774"/>
    </row>
    <row r="88" spans="1:20" ht="12" customHeight="1">
      <c r="A88" s="762">
        <v>82</v>
      </c>
      <c r="B88" s="707" t="s">
        <v>1119</v>
      </c>
      <c r="C88" s="768">
        <v>1</v>
      </c>
      <c r="D88" s="771"/>
      <c r="E88" s="771"/>
      <c r="F88" s="770">
        <v>1</v>
      </c>
      <c r="G88" s="771"/>
      <c r="H88" s="771"/>
      <c r="I88" s="771"/>
      <c r="J88" s="771"/>
      <c r="K88" s="772"/>
      <c r="L88" s="773">
        <v>1</v>
      </c>
      <c r="M88" s="772"/>
      <c r="N88" s="772"/>
      <c r="O88" s="774"/>
      <c r="P88" s="774"/>
      <c r="Q88" s="774"/>
      <c r="R88" s="774"/>
      <c r="S88" s="774"/>
      <c r="T88" s="774"/>
    </row>
    <row r="89" spans="1:20" ht="12" customHeight="1">
      <c r="A89" s="762">
        <v>83</v>
      </c>
      <c r="B89" s="707" t="s">
        <v>1920</v>
      </c>
      <c r="C89" s="768">
        <v>1</v>
      </c>
      <c r="D89" s="769"/>
      <c r="E89" s="771"/>
      <c r="F89" s="770">
        <v>1</v>
      </c>
      <c r="G89" s="771"/>
      <c r="H89" s="771"/>
      <c r="I89" s="771"/>
      <c r="J89" s="771"/>
      <c r="K89" s="772"/>
      <c r="L89" s="773">
        <v>1</v>
      </c>
      <c r="M89" s="772"/>
      <c r="N89" s="772"/>
      <c r="O89" s="774"/>
      <c r="P89" s="774"/>
      <c r="Q89" s="774"/>
      <c r="R89" s="774"/>
      <c r="S89" s="774"/>
      <c r="T89" s="774"/>
    </row>
    <row r="90" spans="1:20" ht="12" customHeight="1">
      <c r="A90" s="762">
        <v>84</v>
      </c>
      <c r="B90" s="700" t="s">
        <v>1251</v>
      </c>
      <c r="C90" s="768">
        <v>1</v>
      </c>
      <c r="D90" s="769"/>
      <c r="E90" s="771"/>
      <c r="F90" s="770">
        <v>1</v>
      </c>
      <c r="G90" s="771"/>
      <c r="H90" s="771"/>
      <c r="I90" s="771"/>
      <c r="J90" s="771"/>
      <c r="K90" s="772"/>
      <c r="L90" s="773">
        <v>1</v>
      </c>
      <c r="M90" s="772"/>
      <c r="N90" s="772"/>
      <c r="O90" s="774"/>
      <c r="P90" s="774"/>
      <c r="Q90" s="774"/>
      <c r="R90" s="774"/>
      <c r="S90" s="774"/>
      <c r="T90" s="774"/>
    </row>
    <row r="91" spans="1:20" ht="12" customHeight="1">
      <c r="A91" s="762">
        <v>85</v>
      </c>
      <c r="B91" s="700" t="s">
        <v>1919</v>
      </c>
      <c r="C91" s="768">
        <v>1</v>
      </c>
      <c r="D91" s="769"/>
      <c r="E91" s="771"/>
      <c r="F91" s="770">
        <v>1</v>
      </c>
      <c r="G91" s="771"/>
      <c r="H91" s="771"/>
      <c r="I91" s="771"/>
      <c r="J91" s="771"/>
      <c r="K91" s="772"/>
      <c r="L91" s="773">
        <v>1</v>
      </c>
      <c r="M91" s="772"/>
      <c r="N91" s="772"/>
      <c r="O91" s="774"/>
      <c r="P91" s="774"/>
      <c r="Q91" s="774"/>
      <c r="R91" s="774"/>
      <c r="S91" s="774"/>
      <c r="T91" s="774"/>
    </row>
    <row r="92" spans="1:20" ht="12" customHeight="1">
      <c r="A92" s="762">
        <v>86</v>
      </c>
      <c r="B92" s="700" t="s">
        <v>1253</v>
      </c>
      <c r="C92" s="769"/>
      <c r="D92" s="768">
        <v>1</v>
      </c>
      <c r="E92" s="771"/>
      <c r="F92" s="770">
        <v>1</v>
      </c>
      <c r="G92" s="771"/>
      <c r="H92" s="771"/>
      <c r="I92" s="771"/>
      <c r="J92" s="771"/>
      <c r="K92" s="772"/>
      <c r="L92" s="773">
        <v>1</v>
      </c>
      <c r="M92" s="772"/>
      <c r="N92" s="772"/>
      <c r="O92" s="774"/>
      <c r="P92" s="774"/>
      <c r="Q92" s="774"/>
      <c r="R92" s="774"/>
      <c r="S92" s="774"/>
      <c r="T92" s="774"/>
    </row>
    <row r="93" spans="1:20" ht="12" customHeight="1">
      <c r="A93" s="762">
        <v>87</v>
      </c>
      <c r="B93" s="707" t="s">
        <v>1241</v>
      </c>
      <c r="C93" s="769"/>
      <c r="D93" s="768">
        <v>1</v>
      </c>
      <c r="E93" s="771"/>
      <c r="F93" s="770">
        <v>1</v>
      </c>
      <c r="G93" s="771"/>
      <c r="H93" s="771"/>
      <c r="I93" s="771"/>
      <c r="J93" s="771"/>
      <c r="K93" s="772"/>
      <c r="L93" s="773">
        <v>1</v>
      </c>
      <c r="M93" s="772"/>
      <c r="N93" s="772"/>
      <c r="O93" s="774"/>
      <c r="P93" s="774"/>
      <c r="Q93" s="774"/>
      <c r="R93" s="774"/>
      <c r="S93" s="774"/>
      <c r="T93" s="774"/>
    </row>
    <row r="94" spans="1:20" ht="12" customHeight="1">
      <c r="A94" s="762">
        <v>88</v>
      </c>
      <c r="B94" s="707" t="s">
        <v>1256</v>
      </c>
      <c r="C94" s="769"/>
      <c r="D94" s="768">
        <v>1</v>
      </c>
      <c r="E94" s="771"/>
      <c r="F94" s="770">
        <v>1</v>
      </c>
      <c r="G94" s="771"/>
      <c r="H94" s="771"/>
      <c r="I94" s="771"/>
      <c r="J94" s="771"/>
      <c r="K94" s="772"/>
      <c r="L94" s="773">
        <v>1</v>
      </c>
      <c r="M94" s="772"/>
      <c r="N94" s="772"/>
      <c r="O94" s="774"/>
      <c r="P94" s="774"/>
      <c r="Q94" s="774"/>
      <c r="R94" s="774"/>
      <c r="S94" s="774"/>
      <c r="T94" s="774"/>
    </row>
    <row r="95" spans="1:20" ht="12" customHeight="1">
      <c r="A95" s="762">
        <v>89</v>
      </c>
      <c r="B95" s="217" t="s">
        <v>908</v>
      </c>
      <c r="C95" s="768">
        <v>1</v>
      </c>
      <c r="D95" s="782"/>
      <c r="E95" s="774"/>
      <c r="F95" s="774"/>
      <c r="G95" s="770">
        <v>1</v>
      </c>
      <c r="H95" s="771"/>
      <c r="I95" s="771"/>
      <c r="J95" s="783">
        <v>1</v>
      </c>
      <c r="K95" s="772"/>
      <c r="L95" s="772"/>
      <c r="M95" s="772"/>
      <c r="N95" s="772"/>
      <c r="O95" s="774"/>
      <c r="P95" s="774"/>
      <c r="Q95" s="774"/>
      <c r="R95" s="774"/>
      <c r="S95" s="774"/>
      <c r="T95" s="774"/>
    </row>
    <row r="96" spans="1:20" ht="12" customHeight="1">
      <c r="A96" s="762">
        <v>90</v>
      </c>
      <c r="B96" s="696" t="s">
        <v>308</v>
      </c>
      <c r="C96" s="768">
        <v>1</v>
      </c>
      <c r="D96" s="784"/>
      <c r="E96" s="774"/>
      <c r="F96" s="774"/>
      <c r="G96" s="770">
        <v>1</v>
      </c>
      <c r="H96" s="771"/>
      <c r="I96" s="771"/>
      <c r="J96" s="783">
        <v>1</v>
      </c>
      <c r="K96" s="772"/>
      <c r="L96" s="772"/>
      <c r="M96" s="772"/>
      <c r="N96" s="772"/>
      <c r="O96" s="774"/>
      <c r="P96" s="774"/>
      <c r="Q96" s="774"/>
      <c r="R96" s="774"/>
      <c r="S96" s="774"/>
      <c r="T96" s="774"/>
    </row>
    <row r="97" spans="1:20" ht="12" customHeight="1">
      <c r="A97" s="762">
        <v>91</v>
      </c>
      <c r="B97" s="696" t="s">
        <v>316</v>
      </c>
      <c r="C97" s="768">
        <v>1</v>
      </c>
      <c r="D97" s="784"/>
      <c r="E97" s="774"/>
      <c r="F97" s="774"/>
      <c r="G97" s="770">
        <v>1</v>
      </c>
      <c r="H97" s="783">
        <v>1</v>
      </c>
      <c r="I97" s="771"/>
      <c r="J97" s="774"/>
      <c r="K97" s="772"/>
      <c r="L97" s="772"/>
      <c r="M97" s="772"/>
      <c r="N97" s="772"/>
      <c r="O97" s="774"/>
      <c r="P97" s="774"/>
      <c r="Q97" s="774"/>
      <c r="R97" s="774"/>
      <c r="S97" s="774"/>
      <c r="T97" s="774"/>
    </row>
    <row r="98" spans="1:20" ht="12" customHeight="1">
      <c r="A98" s="762">
        <v>92</v>
      </c>
      <c r="B98" s="217" t="s">
        <v>310</v>
      </c>
      <c r="C98" s="768">
        <v>1</v>
      </c>
      <c r="D98" s="782"/>
      <c r="E98" s="774"/>
      <c r="F98" s="774"/>
      <c r="G98" s="770">
        <v>1</v>
      </c>
      <c r="H98" s="771"/>
      <c r="I98" s="771"/>
      <c r="J98" s="783">
        <v>1</v>
      </c>
      <c r="K98" s="772"/>
      <c r="L98" s="772"/>
      <c r="M98" s="772"/>
      <c r="N98" s="772"/>
      <c r="O98" s="774"/>
      <c r="P98" s="774"/>
      <c r="Q98" s="774"/>
      <c r="R98" s="774"/>
      <c r="S98" s="774"/>
      <c r="T98" s="774"/>
    </row>
    <row r="99" spans="1:20" ht="12" customHeight="1">
      <c r="A99" s="762">
        <v>93</v>
      </c>
      <c r="B99" s="696" t="s">
        <v>311</v>
      </c>
      <c r="C99" s="768">
        <v>1</v>
      </c>
      <c r="D99" s="784"/>
      <c r="E99" s="774"/>
      <c r="F99" s="774"/>
      <c r="G99" s="770">
        <v>1</v>
      </c>
      <c r="H99" s="771"/>
      <c r="I99" s="771"/>
      <c r="J99" s="783">
        <v>1</v>
      </c>
      <c r="K99" s="772"/>
      <c r="L99" s="772"/>
      <c r="M99" s="772"/>
      <c r="N99" s="772"/>
      <c r="O99" s="774"/>
      <c r="P99" s="774"/>
      <c r="Q99" s="774"/>
      <c r="R99" s="774"/>
      <c r="S99" s="774"/>
      <c r="T99" s="774"/>
    </row>
    <row r="100" spans="1:20" ht="12" customHeight="1">
      <c r="A100" s="762">
        <v>94</v>
      </c>
      <c r="B100" s="696" t="s">
        <v>312</v>
      </c>
      <c r="C100" s="779"/>
      <c r="D100" s="768">
        <v>1</v>
      </c>
      <c r="E100" s="774"/>
      <c r="F100" s="774"/>
      <c r="G100" s="770">
        <v>1</v>
      </c>
      <c r="H100" s="771"/>
      <c r="I100" s="771"/>
      <c r="J100" s="783">
        <v>1</v>
      </c>
      <c r="K100" s="772"/>
      <c r="L100" s="772"/>
      <c r="M100" s="772"/>
      <c r="N100" s="772"/>
      <c r="O100" s="774"/>
      <c r="P100" s="774"/>
      <c r="Q100" s="774"/>
      <c r="R100" s="774"/>
      <c r="S100" s="774"/>
      <c r="T100" s="774"/>
    </row>
    <row r="101" spans="1:20" ht="12" customHeight="1">
      <c r="A101" s="762">
        <v>95</v>
      </c>
      <c r="B101" s="696" t="s">
        <v>1303</v>
      </c>
      <c r="C101" s="768">
        <v>1</v>
      </c>
      <c r="D101" s="784"/>
      <c r="E101" s="774"/>
      <c r="F101" s="774"/>
      <c r="G101" s="770">
        <v>1</v>
      </c>
      <c r="H101" s="771"/>
      <c r="I101" s="771"/>
      <c r="J101" s="774"/>
      <c r="K101" s="772"/>
      <c r="L101" s="773">
        <v>1</v>
      </c>
      <c r="M101" s="772"/>
      <c r="N101" s="772"/>
      <c r="O101" s="774"/>
      <c r="P101" s="774"/>
      <c r="Q101" s="774"/>
      <c r="R101" s="774"/>
      <c r="S101" s="774"/>
      <c r="T101" s="774"/>
    </row>
    <row r="102" spans="1:20" ht="12" customHeight="1">
      <c r="A102" s="762">
        <v>96</v>
      </c>
      <c r="B102" s="696" t="s">
        <v>307</v>
      </c>
      <c r="C102" s="779"/>
      <c r="D102" s="768">
        <v>1</v>
      </c>
      <c r="E102" s="774"/>
      <c r="F102" s="774"/>
      <c r="G102" s="770">
        <v>1</v>
      </c>
      <c r="H102" s="771"/>
      <c r="I102" s="771"/>
      <c r="J102" s="774"/>
      <c r="K102" s="773">
        <v>1</v>
      </c>
      <c r="L102" s="772"/>
      <c r="M102" s="772"/>
      <c r="N102" s="772"/>
      <c r="O102" s="774"/>
      <c r="P102" s="774"/>
      <c r="Q102" s="774"/>
      <c r="R102" s="774"/>
      <c r="S102" s="774"/>
      <c r="T102" s="774"/>
    </row>
    <row r="103" spans="1:20" ht="12" customHeight="1">
      <c r="A103" s="762">
        <v>97</v>
      </c>
      <c r="B103" s="696" t="s">
        <v>313</v>
      </c>
      <c r="C103" s="768">
        <v>1</v>
      </c>
      <c r="D103" s="784"/>
      <c r="E103" s="774"/>
      <c r="F103" s="774"/>
      <c r="G103" s="770">
        <v>1</v>
      </c>
      <c r="H103" s="771"/>
      <c r="I103" s="771"/>
      <c r="J103" s="783">
        <v>1</v>
      </c>
      <c r="K103" s="772"/>
      <c r="L103" s="772"/>
      <c r="M103" s="772"/>
      <c r="N103" s="772"/>
      <c r="O103" s="774"/>
      <c r="P103" s="774"/>
      <c r="Q103" s="774"/>
      <c r="R103" s="774"/>
      <c r="S103" s="774"/>
      <c r="T103" s="774"/>
    </row>
    <row r="104" spans="1:20" ht="12" customHeight="1">
      <c r="A104" s="762">
        <v>98</v>
      </c>
      <c r="B104" s="696" t="s">
        <v>680</v>
      </c>
      <c r="C104" s="768">
        <v>1</v>
      </c>
      <c r="D104" s="784"/>
      <c r="E104" s="774"/>
      <c r="F104" s="774"/>
      <c r="G104" s="770">
        <v>1</v>
      </c>
      <c r="H104" s="771"/>
      <c r="I104" s="771"/>
      <c r="J104" s="783">
        <v>1</v>
      </c>
      <c r="K104" s="772"/>
      <c r="L104" s="772"/>
      <c r="M104" s="772"/>
      <c r="N104" s="772"/>
      <c r="O104" s="774"/>
      <c r="P104" s="774"/>
      <c r="Q104" s="774"/>
      <c r="R104" s="774"/>
      <c r="S104" s="774"/>
      <c r="T104" s="774"/>
    </row>
    <row r="105" spans="1:20" ht="12" customHeight="1">
      <c r="A105" s="762">
        <v>99</v>
      </c>
      <c r="B105" s="217" t="s">
        <v>315</v>
      </c>
      <c r="C105" s="779"/>
      <c r="D105" s="768">
        <v>1</v>
      </c>
      <c r="E105" s="774"/>
      <c r="F105" s="774"/>
      <c r="G105" s="770">
        <v>1</v>
      </c>
      <c r="H105" s="771"/>
      <c r="I105" s="771"/>
      <c r="J105" s="783">
        <v>1</v>
      </c>
      <c r="K105" s="772"/>
      <c r="L105" s="772"/>
      <c r="M105" s="772"/>
      <c r="N105" s="772"/>
      <c r="O105" s="774"/>
      <c r="P105" s="774"/>
      <c r="Q105" s="774"/>
      <c r="R105" s="774"/>
      <c r="S105" s="774"/>
      <c r="T105" s="774"/>
    </row>
    <row r="106" spans="1:20" ht="12" customHeight="1">
      <c r="A106" s="762">
        <v>100</v>
      </c>
      <c r="B106" s="217" t="s">
        <v>309</v>
      </c>
      <c r="C106" s="779"/>
      <c r="D106" s="768">
        <v>1</v>
      </c>
      <c r="E106" s="774"/>
      <c r="F106" s="774"/>
      <c r="G106" s="770">
        <v>1</v>
      </c>
      <c r="H106" s="771"/>
      <c r="I106" s="771"/>
      <c r="J106" s="774"/>
      <c r="K106" s="772"/>
      <c r="L106" s="773">
        <v>1</v>
      </c>
      <c r="M106" s="772"/>
      <c r="N106" s="772"/>
      <c r="O106" s="774"/>
      <c r="P106" s="774"/>
      <c r="Q106" s="774"/>
      <c r="R106" s="774"/>
      <c r="S106" s="774"/>
      <c r="T106" s="774"/>
    </row>
    <row r="107" spans="1:20" ht="12" customHeight="1">
      <c r="A107" s="762">
        <v>101</v>
      </c>
      <c r="B107" s="217" t="s">
        <v>314</v>
      </c>
      <c r="C107" s="768">
        <v>1</v>
      </c>
      <c r="D107" s="782"/>
      <c r="E107" s="774"/>
      <c r="F107" s="774"/>
      <c r="G107" s="770">
        <v>1</v>
      </c>
      <c r="H107" s="771"/>
      <c r="I107" s="771"/>
      <c r="J107" s="783">
        <v>1</v>
      </c>
      <c r="K107" s="772"/>
      <c r="L107" s="772"/>
      <c r="M107" s="772"/>
      <c r="N107" s="772"/>
      <c r="O107" s="774"/>
      <c r="P107" s="774"/>
      <c r="Q107" s="774"/>
      <c r="R107" s="774"/>
      <c r="S107" s="774"/>
      <c r="T107" s="774"/>
    </row>
    <row r="108" spans="1:20" ht="12" customHeight="1">
      <c r="A108" s="762">
        <v>102</v>
      </c>
      <c r="B108" s="217" t="s">
        <v>679</v>
      </c>
      <c r="C108" s="768">
        <v>1</v>
      </c>
      <c r="D108" s="782"/>
      <c r="E108" s="774"/>
      <c r="F108" s="774"/>
      <c r="G108" s="770">
        <v>1</v>
      </c>
      <c r="H108" s="771"/>
      <c r="I108" s="771"/>
      <c r="J108" s="783">
        <v>1</v>
      </c>
      <c r="K108" s="772"/>
      <c r="L108" s="772"/>
      <c r="M108" s="772"/>
      <c r="N108" s="772"/>
      <c r="O108" s="774"/>
      <c r="P108" s="774"/>
      <c r="Q108" s="774"/>
      <c r="R108" s="774"/>
      <c r="S108" s="774"/>
      <c r="T108" s="774"/>
    </row>
    <row r="109" spans="1:20" ht="12" customHeight="1">
      <c r="A109" s="762">
        <v>103</v>
      </c>
      <c r="B109" s="726" t="s">
        <v>318</v>
      </c>
      <c r="C109" s="768">
        <v>1</v>
      </c>
      <c r="D109" s="784"/>
      <c r="E109" s="774"/>
      <c r="F109" s="774"/>
      <c r="G109" s="770">
        <v>1</v>
      </c>
      <c r="H109" s="785">
        <v>1</v>
      </c>
      <c r="I109" s="771"/>
      <c r="J109" s="774"/>
      <c r="K109" s="772"/>
      <c r="L109" s="772"/>
      <c r="M109" s="772"/>
      <c r="N109" s="772"/>
      <c r="O109" s="774"/>
      <c r="P109" s="774"/>
      <c r="Q109" s="774"/>
      <c r="R109" s="774"/>
      <c r="S109" s="774"/>
      <c r="T109" s="774"/>
    </row>
    <row r="110" spans="1:20" ht="12" customHeight="1">
      <c r="A110" s="762">
        <v>104</v>
      </c>
      <c r="B110" s="726" t="s">
        <v>408</v>
      </c>
      <c r="C110" s="768">
        <v>1</v>
      </c>
      <c r="D110" s="784"/>
      <c r="E110" s="774"/>
      <c r="F110" s="774"/>
      <c r="G110" s="770">
        <v>1</v>
      </c>
      <c r="H110" s="785">
        <v>1</v>
      </c>
      <c r="I110" s="771"/>
      <c r="J110" s="774"/>
      <c r="K110" s="772"/>
      <c r="L110" s="772"/>
      <c r="M110" s="772"/>
      <c r="N110" s="772"/>
      <c r="O110" s="774"/>
      <c r="P110" s="774"/>
      <c r="Q110" s="774"/>
      <c r="R110" s="774"/>
      <c r="S110" s="774"/>
      <c r="T110" s="774"/>
    </row>
    <row r="111" spans="1:20" ht="12" customHeight="1">
      <c r="A111" s="762">
        <v>105</v>
      </c>
      <c r="B111" s="696" t="s">
        <v>319</v>
      </c>
      <c r="C111" s="768">
        <v>1</v>
      </c>
      <c r="D111" s="784"/>
      <c r="E111" s="774"/>
      <c r="F111" s="774"/>
      <c r="G111" s="770">
        <v>1</v>
      </c>
      <c r="H111" s="771"/>
      <c r="I111" s="785">
        <v>1</v>
      </c>
      <c r="J111" s="774"/>
      <c r="K111" s="772"/>
      <c r="L111" s="772"/>
      <c r="M111" s="772"/>
      <c r="N111" s="772"/>
      <c r="O111" s="774"/>
      <c r="P111" s="774"/>
      <c r="Q111" s="774"/>
      <c r="R111" s="774"/>
      <c r="S111" s="774"/>
      <c r="T111" s="774"/>
    </row>
    <row r="112" spans="1:20" ht="12" customHeight="1">
      <c r="A112" s="762">
        <v>106</v>
      </c>
      <c r="B112" s="696" t="s">
        <v>317</v>
      </c>
      <c r="C112" s="768">
        <v>1</v>
      </c>
      <c r="D112" s="784"/>
      <c r="E112" s="774"/>
      <c r="F112" s="774"/>
      <c r="G112" s="770">
        <v>1</v>
      </c>
      <c r="H112" s="771"/>
      <c r="I112" s="771"/>
      <c r="J112" s="783">
        <v>1</v>
      </c>
      <c r="K112" s="772"/>
      <c r="L112" s="772"/>
      <c r="M112" s="772"/>
      <c r="N112" s="772"/>
      <c r="O112" s="774"/>
      <c r="P112" s="774"/>
      <c r="Q112" s="774"/>
      <c r="R112" s="774"/>
      <c r="S112" s="774"/>
      <c r="T112" s="774"/>
    </row>
    <row r="113" spans="1:20" ht="12" customHeight="1">
      <c r="A113" s="762">
        <v>107</v>
      </c>
      <c r="B113" s="707" t="s">
        <v>1134</v>
      </c>
      <c r="D113" s="769"/>
      <c r="E113" s="771"/>
      <c r="G113" s="770">
        <v>1</v>
      </c>
      <c r="H113" s="771"/>
      <c r="I113" s="771"/>
      <c r="J113" s="768">
        <v>1</v>
      </c>
      <c r="K113" s="772"/>
      <c r="L113" s="772"/>
      <c r="M113" s="772"/>
      <c r="N113" s="772"/>
      <c r="O113" s="774"/>
      <c r="P113" s="774"/>
      <c r="Q113" s="774"/>
      <c r="R113" s="774"/>
      <c r="S113" s="774"/>
      <c r="T113" s="774"/>
    </row>
    <row r="114" spans="1:20" ht="12" customHeight="1">
      <c r="A114" s="762">
        <v>108</v>
      </c>
      <c r="B114" s="696" t="s">
        <v>320</v>
      </c>
      <c r="C114" s="768">
        <v>1</v>
      </c>
      <c r="D114" s="784"/>
      <c r="E114" s="774"/>
      <c r="F114" s="774"/>
      <c r="G114" s="770">
        <v>1</v>
      </c>
      <c r="H114" s="771"/>
      <c r="I114" s="785">
        <v>1</v>
      </c>
      <c r="J114" s="774"/>
      <c r="K114" s="772"/>
      <c r="L114" s="772"/>
      <c r="M114" s="772"/>
      <c r="N114" s="772"/>
      <c r="O114" s="774"/>
      <c r="P114" s="774"/>
      <c r="Q114" s="774"/>
      <c r="R114" s="774"/>
      <c r="S114" s="774"/>
      <c r="T114" s="774"/>
    </row>
    <row r="115" spans="1:20" ht="12" customHeight="1">
      <c r="A115" s="762">
        <v>109</v>
      </c>
      <c r="B115" s="707" t="s">
        <v>713</v>
      </c>
      <c r="C115" s="779"/>
      <c r="D115" s="768">
        <v>1</v>
      </c>
      <c r="E115" s="774"/>
      <c r="F115" s="774"/>
      <c r="G115" s="770">
        <v>1</v>
      </c>
      <c r="H115" s="771"/>
      <c r="I115" s="771"/>
      <c r="J115" s="783">
        <v>1</v>
      </c>
      <c r="K115" s="772"/>
      <c r="L115" s="772"/>
      <c r="M115" s="772"/>
      <c r="N115" s="772"/>
      <c r="O115" s="774"/>
      <c r="P115" s="774"/>
      <c r="Q115" s="774"/>
      <c r="R115" s="774"/>
      <c r="S115" s="774"/>
      <c r="T115" s="774"/>
    </row>
    <row r="116" spans="1:20" ht="12" customHeight="1">
      <c r="A116" s="762">
        <v>110</v>
      </c>
      <c r="B116" s="707" t="s">
        <v>1894</v>
      </c>
      <c r="C116" s="768">
        <v>1</v>
      </c>
      <c r="D116" s="769"/>
      <c r="E116" s="774"/>
      <c r="F116" s="774"/>
      <c r="G116" s="770">
        <v>1</v>
      </c>
      <c r="H116" s="771"/>
      <c r="I116" s="785">
        <v>1</v>
      </c>
      <c r="J116" s="774"/>
      <c r="K116" s="772"/>
      <c r="L116" s="772"/>
      <c r="M116" s="772"/>
      <c r="N116" s="772"/>
      <c r="O116" s="774"/>
      <c r="P116" s="774"/>
      <c r="Q116" s="774"/>
      <c r="R116" s="774"/>
      <c r="S116" s="774"/>
      <c r="T116" s="774"/>
    </row>
    <row r="117" spans="1:20" ht="12" customHeight="1">
      <c r="A117" s="762">
        <v>111</v>
      </c>
      <c r="B117" s="707" t="s">
        <v>1780</v>
      </c>
      <c r="C117" s="768">
        <v>1</v>
      </c>
      <c r="D117" s="769"/>
      <c r="E117" s="774"/>
      <c r="F117" s="774"/>
      <c r="G117" s="770">
        <v>1</v>
      </c>
      <c r="H117" s="771"/>
      <c r="I117" s="771"/>
      <c r="J117" s="783">
        <v>1</v>
      </c>
      <c r="K117" s="772"/>
      <c r="L117" s="772"/>
      <c r="M117" s="772"/>
      <c r="N117" s="772"/>
      <c r="O117" s="774"/>
      <c r="P117" s="774"/>
      <c r="Q117" s="774"/>
      <c r="R117" s="774"/>
      <c r="S117" s="774"/>
      <c r="T117" s="774"/>
    </row>
    <row r="118" spans="1:20" ht="12" customHeight="1">
      <c r="A118" s="762">
        <v>112</v>
      </c>
      <c r="B118" s="707" t="s">
        <v>1914</v>
      </c>
      <c r="C118" s="768">
        <v>1</v>
      </c>
      <c r="D118" s="769"/>
      <c r="E118" s="774"/>
      <c r="F118" s="774"/>
      <c r="G118" s="770">
        <v>1</v>
      </c>
      <c r="H118" s="771"/>
      <c r="I118" s="785">
        <v>1</v>
      </c>
      <c r="J118" s="774"/>
      <c r="K118" s="772"/>
      <c r="L118" s="772"/>
      <c r="M118" s="772"/>
      <c r="N118" s="772"/>
      <c r="O118" s="774"/>
      <c r="P118" s="774"/>
      <c r="Q118" s="774"/>
      <c r="R118" s="774"/>
      <c r="S118" s="774"/>
      <c r="T118" s="774"/>
    </row>
    <row r="119" spans="1:20" ht="11.1" customHeight="1">
      <c r="A119" s="928" t="s">
        <v>46</v>
      </c>
      <c r="B119" s="928"/>
      <c r="C119" s="766">
        <f t="shared" ref="C119:D119" si="0">SUM(C7:C118)</f>
        <v>59</v>
      </c>
      <c r="D119" s="766">
        <f t="shared" si="0"/>
        <v>52</v>
      </c>
      <c r="E119" s="766">
        <f>SUM(E7:E118)</f>
        <v>40</v>
      </c>
      <c r="F119" s="766">
        <f t="shared" ref="F119:T119" si="1">SUM(F7:F118)</f>
        <v>48</v>
      </c>
      <c r="G119" s="766">
        <f t="shared" si="1"/>
        <v>24</v>
      </c>
      <c r="H119" s="766">
        <f t="shared" si="1"/>
        <v>3</v>
      </c>
      <c r="I119" s="766">
        <f t="shared" si="1"/>
        <v>4</v>
      </c>
      <c r="J119" s="766">
        <f t="shared" si="1"/>
        <v>15</v>
      </c>
      <c r="K119" s="766">
        <f t="shared" si="1"/>
        <v>2</v>
      </c>
      <c r="L119" s="766">
        <f t="shared" si="1"/>
        <v>77</v>
      </c>
      <c r="M119" s="766">
        <f t="shared" si="1"/>
        <v>11</v>
      </c>
      <c r="N119" s="766">
        <f t="shared" si="1"/>
        <v>2</v>
      </c>
      <c r="O119" s="766">
        <f t="shared" si="1"/>
        <v>1</v>
      </c>
      <c r="P119" s="766">
        <f t="shared" si="1"/>
        <v>6</v>
      </c>
      <c r="Q119" s="766">
        <f t="shared" si="1"/>
        <v>12</v>
      </c>
      <c r="R119" s="766">
        <f t="shared" si="1"/>
        <v>8</v>
      </c>
      <c r="S119" s="766">
        <f t="shared" si="1"/>
        <v>1</v>
      </c>
      <c r="T119" s="766">
        <f t="shared" si="1"/>
        <v>10</v>
      </c>
    </row>
    <row r="120" spans="1:20" ht="11.1" customHeight="1">
      <c r="A120" s="928"/>
      <c r="B120" s="928"/>
      <c r="C120" s="929">
        <f>SUM(C119:D119)</f>
        <v>111</v>
      </c>
      <c r="D120" s="930"/>
      <c r="E120" s="924">
        <f>SUM(E119:G119)</f>
        <v>112</v>
      </c>
      <c r="F120" s="924"/>
      <c r="G120" s="924"/>
      <c r="H120" s="924">
        <f>SUM(H119:M119)</f>
        <v>112</v>
      </c>
      <c r="I120" s="924"/>
      <c r="J120" s="924"/>
      <c r="K120" s="924"/>
      <c r="L120" s="924"/>
      <c r="M120" s="924"/>
      <c r="N120" s="928">
        <f>SUM(N119:T119)</f>
        <v>40</v>
      </c>
      <c r="O120" s="928"/>
      <c r="P120" s="928"/>
      <c r="Q120" s="928"/>
      <c r="R120" s="928"/>
      <c r="S120" s="928"/>
      <c r="T120" s="928"/>
    </row>
    <row r="122" spans="1:20" s="795" customFormat="1" ht="12">
      <c r="K122" s="796"/>
      <c r="L122" s="796"/>
      <c r="M122" s="796"/>
      <c r="N122" s="797" t="s">
        <v>1926</v>
      </c>
    </row>
    <row r="123" spans="1:20" s="795" customFormat="1" ht="12">
      <c r="B123" s="797" t="s">
        <v>1929</v>
      </c>
      <c r="K123" s="796"/>
      <c r="L123" s="796"/>
      <c r="M123" s="796"/>
      <c r="N123" s="797" t="s">
        <v>1927</v>
      </c>
    </row>
    <row r="124" spans="1:20" s="795" customFormat="1" ht="12">
      <c r="B124" s="797" t="s">
        <v>606</v>
      </c>
      <c r="K124" s="796"/>
      <c r="L124" s="796"/>
      <c r="M124" s="796"/>
      <c r="N124" s="796"/>
    </row>
    <row r="125" spans="1:20" s="795" customFormat="1" ht="12">
      <c r="B125" s="797"/>
      <c r="K125" s="796"/>
      <c r="L125" s="796"/>
      <c r="M125" s="796"/>
      <c r="N125" s="797"/>
    </row>
    <row r="126" spans="1:20" s="795" customFormat="1" ht="12">
      <c r="B126" s="797"/>
      <c r="K126" s="796"/>
      <c r="L126" s="796"/>
      <c r="M126" s="796"/>
      <c r="N126" s="797"/>
    </row>
    <row r="127" spans="1:20" s="795" customFormat="1" ht="12">
      <c r="K127" s="796"/>
      <c r="L127" s="796"/>
      <c r="M127" s="796"/>
    </row>
    <row r="128" spans="1:20" s="795" customFormat="1" ht="12">
      <c r="B128" s="798" t="s">
        <v>899</v>
      </c>
      <c r="K128" s="796"/>
      <c r="L128" s="796"/>
      <c r="M128" s="796"/>
      <c r="N128" s="798" t="s">
        <v>204</v>
      </c>
    </row>
    <row r="129" spans="2:14" s="795" customFormat="1" ht="12">
      <c r="B129" s="797" t="s">
        <v>363</v>
      </c>
      <c r="K129" s="796"/>
      <c r="L129" s="796"/>
      <c r="M129" s="796"/>
      <c r="N129" s="797" t="s">
        <v>1928</v>
      </c>
    </row>
    <row r="130" spans="2:14">
      <c r="B130" s="797" t="s">
        <v>364</v>
      </c>
    </row>
  </sheetData>
  <mergeCells count="14">
    <mergeCell ref="A1:T1"/>
    <mergeCell ref="A2:T2"/>
    <mergeCell ref="A3:T3"/>
    <mergeCell ref="N5:T5"/>
    <mergeCell ref="B5:B6"/>
    <mergeCell ref="A5:A6"/>
    <mergeCell ref="H120:M120"/>
    <mergeCell ref="H5:M5"/>
    <mergeCell ref="N120:T120"/>
    <mergeCell ref="E120:G120"/>
    <mergeCell ref="A119:B120"/>
    <mergeCell ref="C120:D120"/>
    <mergeCell ref="C5:D5"/>
    <mergeCell ref="E5:G5"/>
  </mergeCells>
  <printOptions horizontalCentered="1"/>
  <pageMargins left="0.25" right="0.25" top="0.25" bottom="0.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CJ152"/>
  <sheetViews>
    <sheetView zoomScale="70" zoomScaleNormal="70" workbookViewId="0">
      <pane xSplit="7" ySplit="11" topLeftCell="BU12" activePane="bottomRight" state="frozen"/>
      <selection pane="topRight" activeCell="J1" sqref="J1"/>
      <selection pane="bottomLeft" activeCell="A12" sqref="A12"/>
      <selection pane="bottomRight" activeCell="G16" sqref="G16"/>
    </sheetView>
  </sheetViews>
  <sheetFormatPr defaultRowHeight="15.75"/>
  <cols>
    <col min="1" max="1" width="4.75" style="213" customWidth="1"/>
    <col min="2" max="2" width="6.875" style="213" customWidth="1"/>
    <col min="3" max="3" width="19.125" style="213" customWidth="1"/>
    <col min="4" max="4" width="11.75" style="213" customWidth="1"/>
    <col min="5" max="5" width="25.125" style="213" customWidth="1"/>
    <col min="6" max="6" width="10.125" style="213" customWidth="1"/>
    <col min="7" max="7" width="30.625" style="213" customWidth="1"/>
    <col min="8" max="9" width="5.5" style="213" customWidth="1"/>
    <col min="10" max="10" width="6.25" style="213" customWidth="1"/>
    <col min="11" max="11" width="4.75" style="213" customWidth="1"/>
    <col min="12" max="12" width="4" style="213" hidden="1" customWidth="1"/>
    <col min="13" max="13" width="4.375" style="213" hidden="1" customWidth="1"/>
    <col min="14" max="14" width="11.125" style="213" customWidth="1"/>
    <col min="15" max="16" width="5.125" style="471" customWidth="1"/>
    <col min="17" max="17" width="5.5" style="471" customWidth="1"/>
    <col min="18" max="18" width="5.5" style="471" hidden="1" customWidth="1"/>
    <col min="19" max="19" width="17.125" style="471" hidden="1" customWidth="1"/>
    <col min="20" max="20" width="36.75" style="471" customWidth="1"/>
    <col min="21" max="21" width="17" style="471" hidden="1" customWidth="1"/>
    <col min="22" max="22" width="17.25" style="471" customWidth="1"/>
    <col min="23" max="23" width="25.5" style="471" customWidth="1"/>
    <col min="24" max="24" width="11.375" style="471" hidden="1" customWidth="1"/>
    <col min="25" max="25" width="6.5" style="471" hidden="1" customWidth="1"/>
    <col min="26" max="27" width="6.5" style="471" customWidth="1"/>
    <col min="28" max="28" width="7.125" style="471" hidden="1" customWidth="1"/>
    <col min="29" max="29" width="6.625" style="471" customWidth="1"/>
    <col min="30" max="30" width="0.875" style="471" customWidth="1"/>
    <col min="31" max="31" width="5.75" style="471" customWidth="1"/>
    <col min="32" max="32" width="5.5" style="471" customWidth="1"/>
    <col min="33" max="33" width="12.5" style="471" customWidth="1"/>
    <col min="34" max="34" width="5.375" style="213" customWidth="1"/>
    <col min="35" max="35" width="5.75" style="213" customWidth="1"/>
    <col min="36" max="36" width="10.625" style="213" customWidth="1"/>
    <col min="37" max="37" width="5" style="213" customWidth="1"/>
    <col min="38" max="38" width="4.875" style="213" customWidth="1"/>
    <col min="39" max="40" width="12.125" style="213" customWidth="1"/>
    <col min="41" max="41" width="11.125" style="213" customWidth="1"/>
    <col min="42" max="42" width="20.75" style="213" customWidth="1"/>
    <col min="43" max="43" width="11.125" style="213" customWidth="1"/>
    <col min="44" max="44" width="23" style="213" customWidth="1"/>
    <col min="45" max="46" width="13.25" style="213" customWidth="1"/>
    <col min="47" max="47" width="16.875" style="213" customWidth="1"/>
    <col min="48" max="48" width="16" style="213" customWidth="1"/>
    <col min="49" max="49" width="12.125" style="664" customWidth="1"/>
    <col min="50" max="50" width="15.625" style="213" customWidth="1"/>
    <col min="51" max="51" width="7.5" style="471" customWidth="1"/>
    <col min="52" max="52" width="10.5" style="471" customWidth="1"/>
    <col min="53" max="54" width="6.125" style="471" customWidth="1"/>
    <col min="55" max="55" width="6.5" style="471" customWidth="1"/>
    <col min="56" max="56" width="5.625" style="471" customWidth="1"/>
    <col min="57" max="57" width="32.875" style="471" customWidth="1"/>
    <col min="58" max="58" width="8.375" style="213" customWidth="1"/>
    <col min="59" max="59" width="5.375" style="213" customWidth="1"/>
    <col min="60" max="60" width="34.75" style="213" customWidth="1"/>
    <col min="61" max="61" width="31" style="213" customWidth="1"/>
    <col min="62" max="62" width="15.125" style="213" hidden="1" customWidth="1"/>
    <col min="63" max="64" width="16.75" style="213" hidden="1" customWidth="1"/>
    <col min="65" max="65" width="24.75" style="214" customWidth="1"/>
    <col min="66" max="66" width="18.5" style="213" customWidth="1"/>
    <col min="67" max="67" width="17.375" style="213" customWidth="1"/>
    <col min="68" max="68" width="22" style="213" customWidth="1"/>
    <col min="69" max="69" width="17.625" style="213" customWidth="1"/>
    <col min="70" max="70" width="17.375" style="213" customWidth="1"/>
    <col min="71" max="71" width="16.375" style="213" customWidth="1"/>
    <col min="72" max="72" width="20.625" style="213" customWidth="1"/>
    <col min="73" max="74" width="15.625" style="213" customWidth="1"/>
    <col min="75" max="75" width="12" style="213" customWidth="1"/>
    <col min="76" max="76" width="23" style="213" customWidth="1"/>
    <col min="77" max="77" width="15.625" style="213" customWidth="1"/>
    <col min="78" max="78" width="28.875" style="213" customWidth="1"/>
    <col min="79" max="79" width="12.875" style="213" customWidth="1"/>
    <col min="80" max="82" width="5" style="213" customWidth="1"/>
    <col min="83" max="83" width="63.5" style="213" customWidth="1"/>
    <col min="84" max="84" width="18.875" style="213" customWidth="1"/>
    <col min="85" max="86" width="21.75" style="213" customWidth="1"/>
    <col min="87" max="87" width="17.125" style="213" customWidth="1"/>
    <col min="88" max="88" width="4.625" style="213" customWidth="1"/>
    <col min="89" max="16384" width="9" style="213"/>
  </cols>
  <sheetData>
    <row r="1" spans="1:88" ht="15" customHeight="1">
      <c r="A1" s="89" t="s">
        <v>601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470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</row>
    <row r="2" spans="1:88" ht="15" customHeight="1">
      <c r="A2" s="89" t="s">
        <v>602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470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  <row r="3" spans="1:88" ht="15" customHeight="1">
      <c r="A3" s="89" t="s">
        <v>203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470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</row>
    <row r="4" spans="1:88" ht="15" customHeight="1">
      <c r="A4" s="90" t="s">
        <v>610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471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</row>
    <row r="5" spans="1:88" ht="15" customHeight="1">
      <c r="A5" s="90" t="s">
        <v>905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471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</row>
    <row r="6" spans="1:88" ht="15" customHeight="1"/>
    <row r="7" spans="1:88" ht="15" customHeight="1">
      <c r="A7" s="37"/>
      <c r="B7" s="37"/>
    </row>
    <row r="8" spans="1:88" s="96" customFormat="1" ht="15" customHeight="1">
      <c r="A8" s="896" t="s">
        <v>0</v>
      </c>
      <c r="B8" s="896" t="s">
        <v>721</v>
      </c>
      <c r="C8" s="896" t="s">
        <v>2</v>
      </c>
      <c r="D8" s="896" t="s">
        <v>1</v>
      </c>
      <c r="E8" s="896"/>
      <c r="F8" s="896" t="s">
        <v>20</v>
      </c>
      <c r="G8" s="896" t="s">
        <v>3</v>
      </c>
      <c r="H8" s="896" t="s">
        <v>61</v>
      </c>
      <c r="I8" s="896"/>
      <c r="J8" s="896" t="s">
        <v>29</v>
      </c>
      <c r="K8" s="896" t="s">
        <v>28</v>
      </c>
      <c r="L8" s="896" t="s">
        <v>858</v>
      </c>
      <c r="M8" s="896"/>
      <c r="N8" s="896" t="s">
        <v>21</v>
      </c>
      <c r="O8" s="896"/>
      <c r="P8" s="896"/>
      <c r="Q8" s="896"/>
      <c r="R8" s="473"/>
      <c r="S8" s="944" t="s">
        <v>1892</v>
      </c>
      <c r="T8" s="944" t="s">
        <v>1991</v>
      </c>
      <c r="U8" s="944" t="s">
        <v>1893</v>
      </c>
      <c r="V8" s="896" t="s">
        <v>1149</v>
      </c>
      <c r="W8" s="896" t="s">
        <v>1150</v>
      </c>
      <c r="X8" s="896" t="s">
        <v>1151</v>
      </c>
      <c r="Y8" s="896" t="s">
        <v>1152</v>
      </c>
      <c r="Z8" s="896" t="s">
        <v>886</v>
      </c>
      <c r="AA8" s="896"/>
      <c r="AB8" s="473"/>
      <c r="AC8" s="896" t="s">
        <v>886</v>
      </c>
      <c r="AD8" s="473"/>
      <c r="AE8" s="896" t="s">
        <v>12</v>
      </c>
      <c r="AF8" s="896"/>
      <c r="AG8" s="896"/>
      <c r="AH8" s="896"/>
      <c r="AI8" s="896"/>
      <c r="AJ8" s="896"/>
      <c r="AK8" s="896"/>
      <c r="AL8" s="896"/>
      <c r="AM8" s="896" t="s">
        <v>1201</v>
      </c>
      <c r="AN8" s="896"/>
      <c r="AO8" s="896" t="s">
        <v>8</v>
      </c>
      <c r="AP8" s="896"/>
      <c r="AQ8" s="896"/>
      <c r="AR8" s="896"/>
      <c r="AS8" s="896"/>
      <c r="AT8" s="473"/>
      <c r="AU8" s="896" t="s">
        <v>18</v>
      </c>
      <c r="AV8" s="896" t="s">
        <v>36</v>
      </c>
      <c r="AW8" s="896" t="s">
        <v>8</v>
      </c>
      <c r="AX8" s="896" t="s">
        <v>11</v>
      </c>
      <c r="AY8" s="896" t="s">
        <v>607</v>
      </c>
      <c r="AZ8" s="896"/>
      <c r="BA8" s="896" t="s">
        <v>32</v>
      </c>
      <c r="BB8" s="896"/>
      <c r="BC8" s="896" t="s">
        <v>32</v>
      </c>
      <c r="BD8" s="896"/>
      <c r="BE8" s="896" t="s">
        <v>739</v>
      </c>
      <c r="BF8" s="896" t="s">
        <v>31</v>
      </c>
      <c r="BG8" s="896"/>
      <c r="BH8" s="896"/>
      <c r="BI8" s="896"/>
      <c r="BJ8" s="896" t="s">
        <v>1056</v>
      </c>
      <c r="BK8" s="896"/>
      <c r="BL8" s="896"/>
      <c r="BM8" s="896" t="s">
        <v>718</v>
      </c>
      <c r="BN8" s="896"/>
      <c r="BO8" s="896"/>
      <c r="BP8" s="896"/>
      <c r="BQ8" s="896"/>
      <c r="BR8" s="896"/>
      <c r="BS8" s="896"/>
      <c r="BT8" s="896" t="s">
        <v>57</v>
      </c>
      <c r="BU8" s="896" t="s">
        <v>23</v>
      </c>
      <c r="BV8" s="855"/>
      <c r="BW8" s="856"/>
      <c r="BX8" s="854" t="s">
        <v>2025</v>
      </c>
      <c r="BY8" s="855"/>
      <c r="BZ8" s="896" t="s">
        <v>56</v>
      </c>
      <c r="CA8" s="944" t="s">
        <v>1992</v>
      </c>
      <c r="CB8" s="937" t="s">
        <v>1994</v>
      </c>
      <c r="CC8" s="938"/>
      <c r="CD8" s="939"/>
      <c r="CE8" s="896" t="s">
        <v>16</v>
      </c>
      <c r="CF8" s="896" t="s">
        <v>1083</v>
      </c>
      <c r="CG8" s="896" t="s">
        <v>1095</v>
      </c>
      <c r="CH8" s="473"/>
      <c r="CI8" s="896" t="s">
        <v>622</v>
      </c>
    </row>
    <row r="9" spans="1:88" s="96" customFormat="1" ht="1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  <c r="L9" s="896"/>
      <c r="M9" s="896"/>
      <c r="N9" s="896"/>
      <c r="O9" s="896"/>
      <c r="P9" s="896"/>
      <c r="Q9" s="896"/>
      <c r="R9" s="473"/>
      <c r="S9" s="945"/>
      <c r="T9" s="945"/>
      <c r="U9" s="945"/>
      <c r="V9" s="896"/>
      <c r="W9" s="896"/>
      <c r="X9" s="896"/>
      <c r="Y9" s="896"/>
      <c r="Z9" s="896"/>
      <c r="AA9" s="896"/>
      <c r="AB9" s="473"/>
      <c r="AC9" s="896"/>
      <c r="AD9" s="473"/>
      <c r="AE9" s="934" t="s">
        <v>19</v>
      </c>
      <c r="AF9" s="935"/>
      <c r="AG9" s="936"/>
      <c r="AH9" s="934" t="s">
        <v>1199</v>
      </c>
      <c r="AI9" s="935"/>
      <c r="AJ9" s="936"/>
      <c r="AK9" s="946" t="s">
        <v>33</v>
      </c>
      <c r="AL9" s="946"/>
      <c r="AM9" s="473" t="s">
        <v>1198</v>
      </c>
      <c r="AN9" s="473" t="s">
        <v>1199</v>
      </c>
      <c r="AO9" s="896"/>
      <c r="AP9" s="896"/>
      <c r="AQ9" s="896"/>
      <c r="AR9" s="896"/>
      <c r="AS9" s="896"/>
      <c r="AT9" s="473"/>
      <c r="AU9" s="896"/>
      <c r="AV9" s="896"/>
      <c r="AW9" s="896"/>
      <c r="AX9" s="896"/>
      <c r="AY9" s="896"/>
      <c r="AZ9" s="896"/>
      <c r="BA9" s="896"/>
      <c r="BB9" s="896"/>
      <c r="BC9" s="896"/>
      <c r="BD9" s="896"/>
      <c r="BE9" s="896"/>
      <c r="BF9" s="896"/>
      <c r="BG9" s="896"/>
      <c r="BH9" s="896"/>
      <c r="BI9" s="896"/>
      <c r="BJ9" s="896"/>
      <c r="BK9" s="896"/>
      <c r="BL9" s="896"/>
      <c r="BM9" s="915" t="s">
        <v>719</v>
      </c>
      <c r="BN9" s="896" t="s">
        <v>1008</v>
      </c>
      <c r="BO9" s="896" t="s">
        <v>879</v>
      </c>
      <c r="BP9" s="896" t="s">
        <v>720</v>
      </c>
      <c r="BQ9" s="896" t="s">
        <v>862</v>
      </c>
      <c r="BR9" s="896" t="s">
        <v>919</v>
      </c>
      <c r="BS9" s="896" t="s">
        <v>734</v>
      </c>
      <c r="BT9" s="896"/>
      <c r="BU9" s="896"/>
      <c r="BV9" s="858"/>
      <c r="BW9" s="859"/>
      <c r="BX9" s="857"/>
      <c r="BY9" s="858"/>
      <c r="BZ9" s="896"/>
      <c r="CA9" s="945"/>
      <c r="CB9" s="940"/>
      <c r="CC9" s="941"/>
      <c r="CD9" s="942"/>
      <c r="CE9" s="896"/>
      <c r="CF9" s="896"/>
      <c r="CG9" s="896"/>
      <c r="CH9" s="944" t="s">
        <v>1206</v>
      </c>
      <c r="CI9" s="896"/>
    </row>
    <row r="10" spans="1:88" s="96" customFormat="1" ht="34.5" customHeight="1">
      <c r="A10" s="896"/>
      <c r="B10" s="896"/>
      <c r="C10" s="896"/>
      <c r="D10" s="473" t="s">
        <v>34</v>
      </c>
      <c r="E10" s="473" t="s">
        <v>35</v>
      </c>
      <c r="F10" s="896"/>
      <c r="G10" s="896"/>
      <c r="H10" s="473" t="s">
        <v>38</v>
      </c>
      <c r="I10" s="473" t="s">
        <v>39</v>
      </c>
      <c r="J10" s="896"/>
      <c r="K10" s="896"/>
      <c r="L10" s="104" t="s">
        <v>859</v>
      </c>
      <c r="M10" s="473" t="s">
        <v>861</v>
      </c>
      <c r="N10" s="473" t="s">
        <v>4</v>
      </c>
      <c r="O10" s="473" t="s">
        <v>5</v>
      </c>
      <c r="P10" s="473" t="s">
        <v>6</v>
      </c>
      <c r="Q10" s="473" t="s">
        <v>7</v>
      </c>
      <c r="R10" s="473"/>
      <c r="S10" s="946"/>
      <c r="T10" s="946"/>
      <c r="U10" s="946"/>
      <c r="V10" s="896"/>
      <c r="W10" s="896"/>
      <c r="X10" s="896"/>
      <c r="Y10" s="896"/>
      <c r="Z10" s="473" t="s">
        <v>7</v>
      </c>
      <c r="AA10" s="473" t="s">
        <v>13</v>
      </c>
      <c r="AB10" s="473"/>
      <c r="AC10" s="896"/>
      <c r="AD10" s="473"/>
      <c r="AE10" s="473" t="s">
        <v>7</v>
      </c>
      <c r="AF10" s="473" t="s">
        <v>13</v>
      </c>
      <c r="AG10" s="473" t="s">
        <v>8</v>
      </c>
      <c r="AH10" s="473" t="s">
        <v>7</v>
      </c>
      <c r="AI10" s="473" t="s">
        <v>13</v>
      </c>
      <c r="AJ10" s="473" t="s">
        <v>8</v>
      </c>
      <c r="AK10" s="473" t="s">
        <v>7</v>
      </c>
      <c r="AL10" s="473" t="s">
        <v>13</v>
      </c>
      <c r="AM10" s="473" t="s">
        <v>1202</v>
      </c>
      <c r="AN10" s="473" t="s">
        <v>1200</v>
      </c>
      <c r="AO10" s="473" t="s">
        <v>9</v>
      </c>
      <c r="AP10" s="473" t="s">
        <v>1757</v>
      </c>
      <c r="AQ10" s="473" t="s">
        <v>10</v>
      </c>
      <c r="AR10" s="473" t="s">
        <v>1773</v>
      </c>
      <c r="AS10" s="473" t="s">
        <v>24</v>
      </c>
      <c r="AT10" s="473"/>
      <c r="AU10" s="896"/>
      <c r="AV10" s="896"/>
      <c r="AW10" s="896"/>
      <c r="AX10" s="896"/>
      <c r="AY10" s="473" t="s">
        <v>27</v>
      </c>
      <c r="AZ10" s="473" t="s">
        <v>8</v>
      </c>
      <c r="BA10" s="473" t="s">
        <v>30</v>
      </c>
      <c r="BB10" s="473" t="s">
        <v>7</v>
      </c>
      <c r="BC10" s="473" t="s">
        <v>30</v>
      </c>
      <c r="BD10" s="473" t="s">
        <v>7</v>
      </c>
      <c r="BE10" s="896"/>
      <c r="BF10" s="473" t="s">
        <v>14</v>
      </c>
      <c r="BG10" s="473" t="s">
        <v>7</v>
      </c>
      <c r="BH10" s="473" t="s">
        <v>15</v>
      </c>
      <c r="BI10" s="473" t="s">
        <v>719</v>
      </c>
      <c r="BJ10" s="473" t="s">
        <v>3</v>
      </c>
      <c r="BK10" s="473" t="s">
        <v>1057</v>
      </c>
      <c r="BL10" s="473" t="s">
        <v>1058</v>
      </c>
      <c r="BM10" s="915"/>
      <c r="BN10" s="896"/>
      <c r="BO10" s="896"/>
      <c r="BP10" s="896"/>
      <c r="BQ10" s="896"/>
      <c r="BR10" s="896"/>
      <c r="BS10" s="896"/>
      <c r="BT10" s="896"/>
      <c r="BU10" s="896"/>
      <c r="BV10" s="847" t="s">
        <v>2028</v>
      </c>
      <c r="BW10" s="847" t="s">
        <v>2029</v>
      </c>
      <c r="BX10" s="847" t="s">
        <v>2026</v>
      </c>
      <c r="BY10" s="847" t="s">
        <v>2027</v>
      </c>
      <c r="BZ10" s="896"/>
      <c r="CA10" s="946"/>
      <c r="CB10" s="847" t="s">
        <v>1993</v>
      </c>
      <c r="CC10" s="847" t="s">
        <v>58</v>
      </c>
      <c r="CD10" s="847" t="s">
        <v>59</v>
      </c>
      <c r="CE10" s="896"/>
      <c r="CF10" s="896"/>
      <c r="CG10" s="896"/>
      <c r="CH10" s="946"/>
      <c r="CI10" s="896"/>
    </row>
    <row r="11" spans="1:88" s="97" customFormat="1" ht="15" customHeight="1">
      <c r="A11" s="92">
        <v>1</v>
      </c>
      <c r="B11" s="92">
        <v>2</v>
      </c>
      <c r="C11" s="92">
        <v>3</v>
      </c>
      <c r="D11" s="92">
        <v>4</v>
      </c>
      <c r="E11" s="92">
        <v>5</v>
      </c>
      <c r="F11" s="92">
        <v>6</v>
      </c>
      <c r="G11" s="92">
        <v>7</v>
      </c>
      <c r="H11" s="92">
        <v>8</v>
      </c>
      <c r="I11" s="92">
        <v>9</v>
      </c>
      <c r="J11" s="92">
        <v>10</v>
      </c>
      <c r="K11" s="92">
        <v>11</v>
      </c>
      <c r="L11" s="92">
        <v>12</v>
      </c>
      <c r="M11" s="92">
        <v>13</v>
      </c>
      <c r="N11" s="92">
        <v>14</v>
      </c>
      <c r="O11" s="92">
        <v>15</v>
      </c>
      <c r="P11" s="92">
        <v>16</v>
      </c>
      <c r="Q11" s="92">
        <v>17</v>
      </c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>
        <v>18</v>
      </c>
      <c r="AD11" s="92">
        <v>26</v>
      </c>
      <c r="AE11" s="92"/>
      <c r="AF11" s="92"/>
      <c r="AG11" s="92"/>
      <c r="AH11" s="92">
        <v>43</v>
      </c>
      <c r="AI11" s="92">
        <v>44</v>
      </c>
      <c r="AJ11" s="92"/>
      <c r="AK11" s="92">
        <v>45</v>
      </c>
      <c r="AL11" s="92">
        <v>46</v>
      </c>
      <c r="AM11" s="92"/>
      <c r="AN11" s="92"/>
      <c r="AO11" s="92">
        <v>27</v>
      </c>
      <c r="AP11" s="92"/>
      <c r="AQ11" s="92">
        <v>28</v>
      </c>
      <c r="AR11" s="92"/>
      <c r="AS11" s="92">
        <v>29</v>
      </c>
      <c r="AT11" s="92"/>
      <c r="AU11" s="92">
        <v>30</v>
      </c>
      <c r="AV11" s="92">
        <v>31</v>
      </c>
      <c r="AW11" s="92">
        <v>32</v>
      </c>
      <c r="AX11" s="92">
        <v>33</v>
      </c>
      <c r="AY11" s="92">
        <v>34</v>
      </c>
      <c r="AZ11" s="92">
        <v>35</v>
      </c>
      <c r="BA11" s="92"/>
      <c r="BB11" s="92"/>
      <c r="BC11" s="92">
        <v>36</v>
      </c>
      <c r="BD11" s="92">
        <v>37</v>
      </c>
      <c r="BE11" s="92">
        <v>38</v>
      </c>
      <c r="BF11" s="92">
        <v>39</v>
      </c>
      <c r="BG11" s="92">
        <v>40</v>
      </c>
      <c r="BH11" s="92">
        <v>41</v>
      </c>
      <c r="BI11" s="92">
        <v>42</v>
      </c>
      <c r="BJ11" s="92"/>
      <c r="BK11" s="92"/>
      <c r="BL11" s="92"/>
      <c r="BM11" s="92">
        <v>55</v>
      </c>
      <c r="BN11" s="92"/>
      <c r="BO11" s="92">
        <v>56</v>
      </c>
      <c r="BP11" s="92">
        <v>57</v>
      </c>
      <c r="BQ11" s="92">
        <v>58</v>
      </c>
      <c r="BR11" s="92">
        <v>59</v>
      </c>
      <c r="BS11" s="92">
        <v>60</v>
      </c>
      <c r="BT11" s="92">
        <v>61</v>
      </c>
      <c r="BU11" s="92">
        <v>62</v>
      </c>
      <c r="BV11" s="92"/>
      <c r="BW11" s="92"/>
      <c r="BX11" s="92"/>
      <c r="BY11" s="92"/>
      <c r="BZ11" s="92">
        <v>63</v>
      </c>
      <c r="CA11" s="92">
        <v>64</v>
      </c>
      <c r="CB11" s="92"/>
      <c r="CC11" s="92"/>
      <c r="CD11" s="92"/>
      <c r="CE11" s="92">
        <v>65</v>
      </c>
      <c r="CF11" s="92"/>
      <c r="CG11" s="92"/>
      <c r="CH11" s="92"/>
      <c r="CI11" s="92">
        <v>66</v>
      </c>
    </row>
    <row r="12" spans="1:88" s="542" customFormat="1" ht="15" customHeight="1">
      <c r="A12" s="511">
        <v>1</v>
      </c>
      <c r="B12" s="511">
        <v>1</v>
      </c>
      <c r="C12" s="512" t="s">
        <v>155</v>
      </c>
      <c r="D12" s="513" t="s">
        <v>623</v>
      </c>
      <c r="E12" s="514" t="s">
        <v>130</v>
      </c>
      <c r="F12" s="515" t="s">
        <v>372</v>
      </c>
      <c r="G12" s="516" t="s">
        <v>899</v>
      </c>
      <c r="H12" s="517" t="s">
        <v>38</v>
      </c>
      <c r="I12" s="517"/>
      <c r="J12" s="517" t="s">
        <v>604</v>
      </c>
      <c r="K12" s="517" t="s">
        <v>10</v>
      </c>
      <c r="L12" s="517">
        <v>1</v>
      </c>
      <c r="M12" s="517"/>
      <c r="N12" s="516" t="s">
        <v>100</v>
      </c>
      <c r="O12" s="512" t="s">
        <v>111</v>
      </c>
      <c r="P12" s="512" t="s">
        <v>419</v>
      </c>
      <c r="Q12" s="512">
        <v>1955</v>
      </c>
      <c r="R12" s="517" t="s">
        <v>1648</v>
      </c>
      <c r="S12" s="512" t="s">
        <v>1636</v>
      </c>
      <c r="T12" s="518" t="str">
        <f>N12 &amp;R12&amp;O12 &amp;S12&amp;Q12</f>
        <v>Lumajang, 12 JUNI 1955</v>
      </c>
      <c r="U12" s="519">
        <v>20252</v>
      </c>
      <c r="V12" s="519">
        <v>31472</v>
      </c>
      <c r="W12" s="520">
        <f t="shared" ref="W12:W47" ca="1" si="0">TODAY()</f>
        <v>41786</v>
      </c>
      <c r="X12" s="521">
        <f ca="1">W12-U12</f>
        <v>21534</v>
      </c>
      <c r="Y12" s="521">
        <f ca="1">W12-V12</f>
        <v>10314</v>
      </c>
      <c r="Z12" s="513">
        <f ca="1">INT(X12/365)</f>
        <v>58</v>
      </c>
      <c r="AA12" s="513">
        <f ca="1">ROUND(((X12-(Z12*365))/30),0)</f>
        <v>12</v>
      </c>
      <c r="AB12" s="522">
        <f ca="1">DATEDIF(U12,W12,"Y")</f>
        <v>58</v>
      </c>
      <c r="AC12" s="513">
        <f ca="1">Z12</f>
        <v>58</v>
      </c>
      <c r="AD12" s="523">
        <v>1</v>
      </c>
      <c r="AE12" s="523">
        <v>11</v>
      </c>
      <c r="AF12" s="513" t="s">
        <v>415</v>
      </c>
      <c r="AG12" s="513" t="s">
        <v>1667</v>
      </c>
      <c r="AH12" s="517">
        <v>26</v>
      </c>
      <c r="AI12" s="524" t="s">
        <v>424</v>
      </c>
      <c r="AJ12" s="524" t="s">
        <v>1666</v>
      </c>
      <c r="AK12" s="517">
        <f ca="1">INT(Y12/365)</f>
        <v>28</v>
      </c>
      <c r="AL12" s="512">
        <f ca="1">ROUND(((Y12-(AK12*365))/30),0)</f>
        <v>3</v>
      </c>
      <c r="AM12" s="520" t="s">
        <v>456</v>
      </c>
      <c r="AN12" s="525" t="s">
        <v>1135</v>
      </c>
      <c r="AO12" s="526" t="s">
        <v>434</v>
      </c>
      <c r="AP12" s="527" t="s">
        <v>1758</v>
      </c>
      <c r="AQ12" s="528" t="s">
        <v>444</v>
      </c>
      <c r="AR12" s="529" t="s">
        <v>1759</v>
      </c>
      <c r="AS12" s="526" t="s">
        <v>574</v>
      </c>
      <c r="AT12" s="526"/>
      <c r="AU12" s="530" t="s">
        <v>121</v>
      </c>
      <c r="AV12" s="531" t="s">
        <v>125</v>
      </c>
      <c r="AW12" s="520" t="str">
        <f t="shared" ref="AW12:AW47" si="1">AG12</f>
        <v>01/10/1997</v>
      </c>
      <c r="AX12" s="516" t="s">
        <v>606</v>
      </c>
      <c r="AY12" s="532">
        <v>403.94400000000002</v>
      </c>
      <c r="AZ12" s="526" t="s">
        <v>462</v>
      </c>
      <c r="BA12" s="517">
        <v>678</v>
      </c>
      <c r="BB12" s="517">
        <v>2011</v>
      </c>
      <c r="BC12" s="517"/>
      <c r="BD12" s="517">
        <v>2012</v>
      </c>
      <c r="BE12" s="516" t="s">
        <v>741</v>
      </c>
      <c r="BF12" s="517" t="s">
        <v>596</v>
      </c>
      <c r="BG12" s="517">
        <v>2008</v>
      </c>
      <c r="BH12" s="516" t="s">
        <v>735</v>
      </c>
      <c r="BI12" s="533" t="s">
        <v>738</v>
      </c>
      <c r="BJ12" s="512"/>
      <c r="BK12" s="512"/>
      <c r="BL12" s="512"/>
      <c r="BM12" s="534" t="s">
        <v>1007</v>
      </c>
      <c r="BN12" s="535" t="s">
        <v>1009</v>
      </c>
      <c r="BO12" s="517" t="s">
        <v>950</v>
      </c>
      <c r="BP12" s="536" t="s">
        <v>938</v>
      </c>
      <c r="BQ12" s="537" t="s">
        <v>868</v>
      </c>
      <c r="BR12" s="512" t="s">
        <v>920</v>
      </c>
      <c r="BS12" s="518" t="s">
        <v>957</v>
      </c>
      <c r="BT12" s="517" t="s">
        <v>177</v>
      </c>
      <c r="BU12" s="538">
        <v>3200900</v>
      </c>
      <c r="BV12" s="863" t="s">
        <v>2034</v>
      </c>
      <c r="BW12" s="862" t="s">
        <v>2039</v>
      </c>
      <c r="BX12" s="864" t="s">
        <v>2040</v>
      </c>
      <c r="BY12" s="863" t="s">
        <v>2041</v>
      </c>
      <c r="BZ12" s="539" t="s">
        <v>80</v>
      </c>
      <c r="CA12" s="849">
        <f t="shared" ref="CA12:CA47" si="2">SUM(CB12:CD12)</f>
        <v>6</v>
      </c>
      <c r="CB12" s="850">
        <v>6</v>
      </c>
      <c r="CC12" s="850"/>
      <c r="CD12" s="850"/>
      <c r="CE12" s="516" t="s">
        <v>578</v>
      </c>
      <c r="CF12" s="529" t="s">
        <v>1084</v>
      </c>
      <c r="CG12" s="516" t="s">
        <v>1210</v>
      </c>
      <c r="CH12" s="529" t="s">
        <v>1084</v>
      </c>
      <c r="CI12" s="535" t="s">
        <v>470</v>
      </c>
      <c r="CJ12" s="541"/>
    </row>
    <row r="13" spans="1:88" s="542" customFormat="1" ht="15" customHeight="1">
      <c r="A13" s="511">
        <v>2</v>
      </c>
      <c r="B13" s="511">
        <v>2</v>
      </c>
      <c r="C13" s="512" t="s">
        <v>156</v>
      </c>
      <c r="D13" s="513" t="s">
        <v>624</v>
      </c>
      <c r="E13" s="514" t="s">
        <v>131</v>
      </c>
      <c r="F13" s="515" t="s">
        <v>373</v>
      </c>
      <c r="G13" s="543" t="s">
        <v>1117</v>
      </c>
      <c r="H13" s="517" t="s">
        <v>38</v>
      </c>
      <c r="I13" s="517"/>
      <c r="J13" s="517" t="s">
        <v>604</v>
      </c>
      <c r="K13" s="517" t="s">
        <v>10</v>
      </c>
      <c r="L13" s="517">
        <v>1</v>
      </c>
      <c r="M13" s="517"/>
      <c r="N13" s="516" t="s">
        <v>101</v>
      </c>
      <c r="O13" s="512" t="s">
        <v>112</v>
      </c>
      <c r="P13" s="512" t="s">
        <v>425</v>
      </c>
      <c r="Q13" s="512">
        <v>1962</v>
      </c>
      <c r="R13" s="517" t="s">
        <v>1648</v>
      </c>
      <c r="S13" s="512" t="s">
        <v>1642</v>
      </c>
      <c r="T13" s="518" t="str">
        <f t="shared" ref="T13:T20" si="3">N13 &amp;R13&amp;O13 &amp;S13&amp;Q13</f>
        <v>Madiun, 22 DESEMBER 1962</v>
      </c>
      <c r="U13" s="519">
        <v>23002</v>
      </c>
      <c r="V13" s="519">
        <v>31837</v>
      </c>
      <c r="W13" s="520">
        <f t="shared" ca="1" si="0"/>
        <v>41786</v>
      </c>
      <c r="X13" s="521">
        <f t="shared" ref="X13:X20" ca="1" si="4">W13-U13</f>
        <v>18784</v>
      </c>
      <c r="Y13" s="521">
        <f t="shared" ref="Y13:Y20" ca="1" si="5">W13-V13</f>
        <v>9949</v>
      </c>
      <c r="Z13" s="513">
        <f t="shared" ref="Z13:Z20" ca="1" si="6">INT(X13/365)</f>
        <v>51</v>
      </c>
      <c r="AA13" s="513">
        <f t="shared" ref="AA13:AA20" ca="1" si="7">ROUND(((X13-(Z13*365))/30),0)</f>
        <v>6</v>
      </c>
      <c r="AB13" s="522">
        <f t="shared" ref="AB13:AB20" ca="1" si="8">DATEDIF(U13,W13,"Y")</f>
        <v>51</v>
      </c>
      <c r="AC13" s="513">
        <f t="shared" ref="AC13:AC20" ca="1" si="9">Z13</f>
        <v>51</v>
      </c>
      <c r="AD13" s="513"/>
      <c r="AE13" s="513">
        <v>11</v>
      </c>
      <c r="AF13" s="513" t="s">
        <v>415</v>
      </c>
      <c r="AG13" s="513" t="s">
        <v>1668</v>
      </c>
      <c r="AH13" s="517">
        <v>26</v>
      </c>
      <c r="AI13" s="524" t="s">
        <v>424</v>
      </c>
      <c r="AJ13" s="524"/>
      <c r="AK13" s="517">
        <f t="shared" ref="AK13:AK20" ca="1" si="10">INT(Y13/365)</f>
        <v>27</v>
      </c>
      <c r="AL13" s="512">
        <f t="shared" ref="AL13:AL20" ca="1" si="11">ROUND(((Y13-(AK13*365))/30),0)</f>
        <v>3</v>
      </c>
      <c r="AM13" s="520" t="s">
        <v>457</v>
      </c>
      <c r="AN13" s="512" t="s">
        <v>1135</v>
      </c>
      <c r="AO13" s="512" t="s">
        <v>435</v>
      </c>
      <c r="AP13" s="544" t="s">
        <v>1760</v>
      </c>
      <c r="AQ13" s="528" t="s">
        <v>571</v>
      </c>
      <c r="AR13" s="545" t="s">
        <v>1761</v>
      </c>
      <c r="AS13" s="526" t="s">
        <v>581</v>
      </c>
      <c r="AT13" s="546" t="s">
        <v>1791</v>
      </c>
      <c r="AU13" s="530" t="s">
        <v>121</v>
      </c>
      <c r="AV13" s="531" t="s">
        <v>125</v>
      </c>
      <c r="AW13" s="520" t="str">
        <f t="shared" si="1"/>
        <v>01/10/1998</v>
      </c>
      <c r="AX13" s="516" t="s">
        <v>129</v>
      </c>
      <c r="AY13" s="532">
        <v>416.89100000000002</v>
      </c>
      <c r="AZ13" s="526" t="s">
        <v>463</v>
      </c>
      <c r="BA13" s="517">
        <v>596</v>
      </c>
      <c r="BB13" s="517">
        <v>2011</v>
      </c>
      <c r="BC13" s="547">
        <v>596</v>
      </c>
      <c r="BD13" s="517">
        <v>2012</v>
      </c>
      <c r="BE13" s="516" t="s">
        <v>740</v>
      </c>
      <c r="BF13" s="517" t="s">
        <v>597</v>
      </c>
      <c r="BG13" s="517">
        <v>1986</v>
      </c>
      <c r="BH13" s="530" t="s">
        <v>611</v>
      </c>
      <c r="BI13" s="530" t="s">
        <v>1000</v>
      </c>
      <c r="BJ13" s="512"/>
      <c r="BK13" s="512"/>
      <c r="BL13" s="512"/>
      <c r="BM13" s="534" t="s">
        <v>1010</v>
      </c>
      <c r="BN13" s="535" t="s">
        <v>1011</v>
      </c>
      <c r="BO13" s="517" t="s">
        <v>951</v>
      </c>
      <c r="BP13" s="536" t="s">
        <v>939</v>
      </c>
      <c r="BQ13" s="537" t="s">
        <v>867</v>
      </c>
      <c r="BR13" s="512" t="s">
        <v>921</v>
      </c>
      <c r="BS13" s="518" t="s">
        <v>964</v>
      </c>
      <c r="BT13" s="517" t="s">
        <v>178</v>
      </c>
      <c r="BU13" s="538">
        <v>3571100</v>
      </c>
      <c r="BV13" s="860" t="s">
        <v>2034</v>
      </c>
      <c r="BW13" s="860" t="s">
        <v>2033</v>
      </c>
      <c r="BX13" s="860" t="s">
        <v>2056</v>
      </c>
      <c r="BY13" s="860" t="s">
        <v>2057</v>
      </c>
      <c r="BZ13" s="548" t="s">
        <v>347</v>
      </c>
      <c r="CA13" s="849">
        <f t="shared" si="2"/>
        <v>26</v>
      </c>
      <c r="CB13" s="850"/>
      <c r="CC13" s="850">
        <v>6</v>
      </c>
      <c r="CD13" s="850">
        <v>20</v>
      </c>
      <c r="CE13" s="516" t="s">
        <v>644</v>
      </c>
      <c r="CF13" s="529" t="s">
        <v>1085</v>
      </c>
      <c r="CG13" s="516" t="s">
        <v>1212</v>
      </c>
      <c r="CH13" s="529" t="s">
        <v>1085</v>
      </c>
      <c r="CI13" s="518" t="s">
        <v>968</v>
      </c>
      <c r="CJ13" s="541"/>
    </row>
    <row r="14" spans="1:88" s="542" customFormat="1" ht="15" customHeight="1">
      <c r="A14" s="511">
        <v>3</v>
      </c>
      <c r="B14" s="511">
        <v>3</v>
      </c>
      <c r="C14" s="552" t="s">
        <v>1720</v>
      </c>
      <c r="D14" s="523"/>
      <c r="E14" s="514" t="s">
        <v>1714</v>
      </c>
      <c r="F14" s="523"/>
      <c r="G14" s="516" t="s">
        <v>1713</v>
      </c>
      <c r="H14" s="517"/>
      <c r="I14" s="517" t="s">
        <v>39</v>
      </c>
      <c r="J14" s="517" t="s">
        <v>604</v>
      </c>
      <c r="K14" s="517" t="s">
        <v>10</v>
      </c>
      <c r="L14" s="517">
        <v>1</v>
      </c>
      <c r="M14" s="517"/>
      <c r="N14" s="516" t="s">
        <v>100</v>
      </c>
      <c r="O14" s="517">
        <v>28</v>
      </c>
      <c r="P14" s="520" t="s">
        <v>421</v>
      </c>
      <c r="Q14" s="517">
        <v>1960</v>
      </c>
      <c r="R14" s="517" t="s">
        <v>1648</v>
      </c>
      <c r="S14" s="554" t="s">
        <v>1754</v>
      </c>
      <c r="T14" s="518" t="str">
        <f>N14 &amp;R14&amp;O14 &amp;S14&amp;Q14</f>
        <v>Lumajang, 28 AGUSTUS 1960</v>
      </c>
      <c r="U14" s="519">
        <v>22156</v>
      </c>
      <c r="V14" s="519">
        <v>31472</v>
      </c>
      <c r="W14" s="520">
        <f t="shared" ca="1" si="0"/>
        <v>41786</v>
      </c>
      <c r="X14" s="521">
        <f ca="1">W14-U14</f>
        <v>19630</v>
      </c>
      <c r="Y14" s="521">
        <f ca="1">W14-V14</f>
        <v>10314</v>
      </c>
      <c r="Z14" s="513">
        <f ca="1">INT(X14/365)</f>
        <v>53</v>
      </c>
      <c r="AA14" s="513">
        <f ca="1">ROUND(((X14-(Z14*365))/30),0)</f>
        <v>10</v>
      </c>
      <c r="AB14" s="522">
        <f ca="1">DATEDIF(U14,W14,"Y")</f>
        <v>53</v>
      </c>
      <c r="AC14" s="513">
        <f ca="1">Z14</f>
        <v>53</v>
      </c>
      <c r="AD14" s="523"/>
      <c r="AE14" s="513">
        <v>14</v>
      </c>
      <c r="AF14" s="513" t="s">
        <v>423</v>
      </c>
      <c r="AG14" s="513" t="s">
        <v>1895</v>
      </c>
      <c r="AH14" s="512">
        <v>28</v>
      </c>
      <c r="AI14" s="512" t="s">
        <v>424</v>
      </c>
      <c r="AJ14" s="555" t="s">
        <v>1860</v>
      </c>
      <c r="AK14" s="517">
        <f ca="1">INT(Y14/365)</f>
        <v>28</v>
      </c>
      <c r="AL14" s="512">
        <f ca="1">ROUND(((Y14-(AK14*365))/30),0)</f>
        <v>3</v>
      </c>
      <c r="AM14" s="512"/>
      <c r="AN14" s="512"/>
      <c r="AO14" s="526" t="s">
        <v>434</v>
      </c>
      <c r="AP14" s="546" t="s">
        <v>1859</v>
      </c>
      <c r="AQ14" s="520" t="s">
        <v>444</v>
      </c>
      <c r="AR14" s="554" t="s">
        <v>1858</v>
      </c>
      <c r="AS14" s="526" t="s">
        <v>1827</v>
      </c>
      <c r="AT14" s="546" t="s">
        <v>1828</v>
      </c>
      <c r="AU14" s="530" t="s">
        <v>121</v>
      </c>
      <c r="AV14" s="531" t="s">
        <v>125</v>
      </c>
      <c r="AW14" s="520" t="str">
        <f t="shared" si="1"/>
        <v>01/04/2000</v>
      </c>
      <c r="AX14" s="516" t="s">
        <v>129</v>
      </c>
      <c r="AY14" s="532"/>
      <c r="AZ14" s="526"/>
      <c r="BA14" s="517"/>
      <c r="BB14" s="517"/>
      <c r="BC14" s="547"/>
      <c r="BD14" s="517"/>
      <c r="BE14" s="516" t="s">
        <v>743</v>
      </c>
      <c r="BF14" s="517" t="s">
        <v>597</v>
      </c>
      <c r="BG14" s="517">
        <v>1984</v>
      </c>
      <c r="BH14" s="530" t="s">
        <v>1731</v>
      </c>
      <c r="BI14" s="530" t="s">
        <v>1875</v>
      </c>
      <c r="BJ14" s="517"/>
      <c r="BK14" s="517"/>
      <c r="BL14" s="512"/>
      <c r="BM14" s="518" t="s">
        <v>1815</v>
      </c>
      <c r="BN14" s="535" t="s">
        <v>1009</v>
      </c>
      <c r="BO14" s="517" t="s">
        <v>880</v>
      </c>
      <c r="BP14" s="557" t="s">
        <v>1813</v>
      </c>
      <c r="BQ14" s="512" t="s">
        <v>1861</v>
      </c>
      <c r="BR14" s="518" t="s">
        <v>1806</v>
      </c>
      <c r="BS14" s="559" t="s">
        <v>1797</v>
      </c>
      <c r="BT14" s="517" t="s">
        <v>1799</v>
      </c>
      <c r="BU14" s="538">
        <v>3983300</v>
      </c>
      <c r="BV14" s="862" t="s">
        <v>2034</v>
      </c>
      <c r="BW14" s="862" t="s">
        <v>2033</v>
      </c>
      <c r="BX14" s="862" t="s">
        <v>2035</v>
      </c>
      <c r="BY14" s="862" t="s">
        <v>2036</v>
      </c>
      <c r="BZ14" s="516" t="s">
        <v>351</v>
      </c>
      <c r="CA14" s="540">
        <f t="shared" si="2"/>
        <v>24</v>
      </c>
      <c r="CB14" s="517">
        <v>4</v>
      </c>
      <c r="CC14" s="517">
        <v>12</v>
      </c>
      <c r="CD14" s="517">
        <v>8</v>
      </c>
      <c r="CE14" s="516" t="s">
        <v>1730</v>
      </c>
      <c r="CF14" s="516"/>
      <c r="CG14" s="561" t="s">
        <v>1820</v>
      </c>
      <c r="CH14" s="516"/>
      <c r="CI14" s="518" t="s">
        <v>1752</v>
      </c>
      <c r="CJ14" s="541"/>
    </row>
    <row r="15" spans="1:88" s="542" customFormat="1" ht="15" customHeight="1">
      <c r="A15" s="511">
        <v>4</v>
      </c>
      <c r="B15" s="511">
        <v>4</v>
      </c>
      <c r="C15" s="552" t="s">
        <v>1704</v>
      </c>
      <c r="D15" s="523"/>
      <c r="E15" s="553" t="s">
        <v>1703</v>
      </c>
      <c r="F15" s="523"/>
      <c r="G15" s="516" t="s">
        <v>1702</v>
      </c>
      <c r="H15" s="517"/>
      <c r="I15" s="517" t="s">
        <v>39</v>
      </c>
      <c r="J15" s="517" t="s">
        <v>604</v>
      </c>
      <c r="K15" s="517" t="s">
        <v>10</v>
      </c>
      <c r="L15" s="517">
        <v>1</v>
      </c>
      <c r="M15" s="517"/>
      <c r="N15" s="516" t="s">
        <v>105</v>
      </c>
      <c r="O15" s="517">
        <v>28</v>
      </c>
      <c r="P15" s="520" t="s">
        <v>290</v>
      </c>
      <c r="Q15" s="517">
        <v>1962</v>
      </c>
      <c r="R15" s="517" t="s">
        <v>1648</v>
      </c>
      <c r="S15" s="554" t="s">
        <v>1755</v>
      </c>
      <c r="T15" s="518" t="str">
        <f t="shared" si="3"/>
        <v>Blitar, 28 NOVEMBER1962</v>
      </c>
      <c r="U15" s="519">
        <v>22978</v>
      </c>
      <c r="V15" s="519">
        <v>30286</v>
      </c>
      <c r="W15" s="520">
        <f t="shared" ca="1" si="0"/>
        <v>41786</v>
      </c>
      <c r="X15" s="521">
        <f t="shared" ca="1" si="4"/>
        <v>18808</v>
      </c>
      <c r="Y15" s="521">
        <f t="shared" ca="1" si="5"/>
        <v>11500</v>
      </c>
      <c r="Z15" s="513">
        <f t="shared" ca="1" si="6"/>
        <v>51</v>
      </c>
      <c r="AA15" s="513">
        <f t="shared" ca="1" si="7"/>
        <v>6</v>
      </c>
      <c r="AB15" s="522">
        <f t="shared" ca="1" si="8"/>
        <v>51</v>
      </c>
      <c r="AC15" s="513">
        <f t="shared" ca="1" si="9"/>
        <v>51</v>
      </c>
      <c r="AD15" s="523"/>
      <c r="AE15" s="513">
        <v>18</v>
      </c>
      <c r="AF15" s="513" t="s">
        <v>416</v>
      </c>
      <c r="AG15" s="513" t="s">
        <v>1834</v>
      </c>
      <c r="AH15" s="512">
        <v>26</v>
      </c>
      <c r="AI15" s="512" t="s">
        <v>424</v>
      </c>
      <c r="AJ15" s="555" t="s">
        <v>1691</v>
      </c>
      <c r="AK15" s="517">
        <f t="shared" ca="1" si="10"/>
        <v>31</v>
      </c>
      <c r="AL15" s="512">
        <f t="shared" ca="1" si="11"/>
        <v>6</v>
      </c>
      <c r="AM15" s="512"/>
      <c r="AN15" s="512"/>
      <c r="AO15" s="526" t="s">
        <v>1836</v>
      </c>
      <c r="AP15" s="546" t="s">
        <v>1837</v>
      </c>
      <c r="AQ15" s="520" t="s">
        <v>1838</v>
      </c>
      <c r="AR15" s="554" t="s">
        <v>1839</v>
      </c>
      <c r="AS15" s="526" t="s">
        <v>1827</v>
      </c>
      <c r="AT15" s="546" t="s">
        <v>1828</v>
      </c>
      <c r="AU15" s="530" t="s">
        <v>121</v>
      </c>
      <c r="AV15" s="531" t="s">
        <v>125</v>
      </c>
      <c r="AW15" s="520" t="str">
        <f t="shared" si="1"/>
        <v>01/04/2006</v>
      </c>
      <c r="AX15" s="516" t="s">
        <v>129</v>
      </c>
      <c r="AY15" s="532"/>
      <c r="AZ15" s="526"/>
      <c r="BA15" s="517"/>
      <c r="BB15" s="517"/>
      <c r="BC15" s="547"/>
      <c r="BD15" s="517"/>
      <c r="BE15" s="516" t="s">
        <v>1829</v>
      </c>
      <c r="BF15" s="517" t="s">
        <v>597</v>
      </c>
      <c r="BG15" s="517">
        <v>2000</v>
      </c>
      <c r="BH15" s="530" t="s">
        <v>1722</v>
      </c>
      <c r="BI15" s="530" t="s">
        <v>1723</v>
      </c>
      <c r="BJ15" s="517"/>
      <c r="BK15" s="517"/>
      <c r="BL15" s="512"/>
      <c r="BM15" s="556" t="s">
        <v>1817</v>
      </c>
      <c r="BN15" s="535" t="s">
        <v>1009</v>
      </c>
      <c r="BO15" s="517" t="s">
        <v>880</v>
      </c>
      <c r="BP15" s="557" t="s">
        <v>1813</v>
      </c>
      <c r="BQ15" s="512" t="s">
        <v>1835</v>
      </c>
      <c r="BR15" s="558" t="s">
        <v>1810</v>
      </c>
      <c r="BS15" s="559" t="s">
        <v>1795</v>
      </c>
      <c r="BT15" s="560" t="s">
        <v>1802</v>
      </c>
      <c r="BU15" s="538">
        <v>3861600</v>
      </c>
      <c r="BV15" s="860" t="s">
        <v>2034</v>
      </c>
      <c r="BW15" s="860" t="s">
        <v>2033</v>
      </c>
      <c r="BX15" s="860" t="s">
        <v>2074</v>
      </c>
      <c r="BY15" s="860" t="s">
        <v>2075</v>
      </c>
      <c r="BZ15" s="516" t="s">
        <v>351</v>
      </c>
      <c r="CA15" s="540">
        <f t="shared" si="2"/>
        <v>24</v>
      </c>
      <c r="CB15" s="517">
        <v>10</v>
      </c>
      <c r="CC15" s="517">
        <v>10</v>
      </c>
      <c r="CD15" s="517">
        <v>4</v>
      </c>
      <c r="CE15" s="516" t="s">
        <v>1724</v>
      </c>
      <c r="CF15" s="516"/>
      <c r="CG15" s="561" t="s">
        <v>1824</v>
      </c>
      <c r="CH15" s="516"/>
      <c r="CI15" s="518" t="s">
        <v>1747</v>
      </c>
      <c r="CJ15" s="541"/>
    </row>
    <row r="16" spans="1:88" s="542" customFormat="1" ht="15" customHeight="1">
      <c r="A16" s="511">
        <v>5</v>
      </c>
      <c r="B16" s="511">
        <v>5</v>
      </c>
      <c r="C16" s="552" t="s">
        <v>1688</v>
      </c>
      <c r="D16" s="523" t="s">
        <v>1687</v>
      </c>
      <c r="E16" s="514" t="s">
        <v>1683</v>
      </c>
      <c r="F16" s="523" t="s">
        <v>1684</v>
      </c>
      <c r="G16" s="516" t="s">
        <v>1685</v>
      </c>
      <c r="H16" s="517"/>
      <c r="I16" s="517" t="s">
        <v>39</v>
      </c>
      <c r="J16" s="517" t="s">
        <v>604</v>
      </c>
      <c r="K16" s="517" t="s">
        <v>10</v>
      </c>
      <c r="L16" s="517">
        <v>1</v>
      </c>
      <c r="M16" s="517"/>
      <c r="N16" s="516" t="s">
        <v>1686</v>
      </c>
      <c r="O16" s="517">
        <v>13</v>
      </c>
      <c r="P16" s="520" t="s">
        <v>290</v>
      </c>
      <c r="Q16" s="517">
        <v>1962</v>
      </c>
      <c r="R16" s="517" t="s">
        <v>1648</v>
      </c>
      <c r="S16" s="554" t="s">
        <v>1755</v>
      </c>
      <c r="T16" s="518" t="str">
        <f t="shared" si="3"/>
        <v>Solo, 13 NOVEMBER1962</v>
      </c>
      <c r="U16" s="519">
        <v>22963</v>
      </c>
      <c r="V16" s="519">
        <v>35034</v>
      </c>
      <c r="W16" s="520">
        <f t="shared" ca="1" si="0"/>
        <v>41786</v>
      </c>
      <c r="X16" s="521">
        <f t="shared" ca="1" si="4"/>
        <v>18823</v>
      </c>
      <c r="Y16" s="521">
        <f t="shared" ca="1" si="5"/>
        <v>6752</v>
      </c>
      <c r="Z16" s="513">
        <f t="shared" ca="1" si="6"/>
        <v>51</v>
      </c>
      <c r="AA16" s="513">
        <f t="shared" ca="1" si="7"/>
        <v>7</v>
      </c>
      <c r="AB16" s="522">
        <f t="shared" ca="1" si="8"/>
        <v>51</v>
      </c>
      <c r="AC16" s="513">
        <f t="shared" ca="1" si="9"/>
        <v>51</v>
      </c>
      <c r="AD16" s="523"/>
      <c r="AE16" s="513">
        <v>18</v>
      </c>
      <c r="AF16" s="513" t="s">
        <v>416</v>
      </c>
      <c r="AG16" s="513" t="s">
        <v>2086</v>
      </c>
      <c r="AH16" s="512">
        <v>18</v>
      </c>
      <c r="AI16" s="512" t="s">
        <v>424</v>
      </c>
      <c r="AJ16" s="512" t="s">
        <v>1691</v>
      </c>
      <c r="AK16" s="517">
        <f t="shared" ca="1" si="10"/>
        <v>18</v>
      </c>
      <c r="AL16" s="512">
        <f t="shared" ca="1" si="11"/>
        <v>6</v>
      </c>
      <c r="AM16" s="512"/>
      <c r="AN16" s="512"/>
      <c r="AO16" s="526" t="s">
        <v>1693</v>
      </c>
      <c r="AP16" s="546" t="s">
        <v>1841</v>
      </c>
      <c r="AQ16" s="520" t="s">
        <v>1694</v>
      </c>
      <c r="AR16" s="554" t="s">
        <v>1842</v>
      </c>
      <c r="AS16" s="526" t="s">
        <v>1692</v>
      </c>
      <c r="AT16" s="546" t="s">
        <v>1828</v>
      </c>
      <c r="AU16" s="530" t="s">
        <v>2088</v>
      </c>
      <c r="AV16" s="531" t="s">
        <v>2087</v>
      </c>
      <c r="AW16" s="520" t="str">
        <f t="shared" si="1"/>
        <v>01/04/2014</v>
      </c>
      <c r="AX16" s="516" t="s">
        <v>129</v>
      </c>
      <c r="AY16" s="532"/>
      <c r="AZ16" s="526"/>
      <c r="BA16" s="517"/>
      <c r="BB16" s="517"/>
      <c r="BC16" s="547"/>
      <c r="BD16" s="517"/>
      <c r="BE16" s="516" t="s">
        <v>1695</v>
      </c>
      <c r="BF16" s="517" t="s">
        <v>597</v>
      </c>
      <c r="BG16" s="517">
        <v>1986</v>
      </c>
      <c r="BH16" s="530" t="s">
        <v>618</v>
      </c>
      <c r="BI16" s="530" t="s">
        <v>1696</v>
      </c>
      <c r="BJ16" s="517"/>
      <c r="BK16" s="517"/>
      <c r="BL16" s="512"/>
      <c r="BM16" s="518" t="s">
        <v>1815</v>
      </c>
      <c r="BN16" s="535" t="s">
        <v>1009</v>
      </c>
      <c r="BO16" s="517" t="s">
        <v>880</v>
      </c>
      <c r="BP16" s="536" t="s">
        <v>944</v>
      </c>
      <c r="BQ16" s="512" t="s">
        <v>1840</v>
      </c>
      <c r="BR16" s="518" t="s">
        <v>1808</v>
      </c>
      <c r="BS16" s="559" t="s">
        <v>1796</v>
      </c>
      <c r="BT16" s="517" t="s">
        <v>1689</v>
      </c>
      <c r="BU16" s="199">
        <v>3555500</v>
      </c>
      <c r="BV16" s="862" t="s">
        <v>2034</v>
      </c>
      <c r="BW16" s="862" t="s">
        <v>2033</v>
      </c>
      <c r="BX16" s="862" t="s">
        <v>2037</v>
      </c>
      <c r="BY16" s="862" t="s">
        <v>2038</v>
      </c>
      <c r="BZ16" s="516" t="s">
        <v>81</v>
      </c>
      <c r="CA16" s="540">
        <f t="shared" si="2"/>
        <v>27</v>
      </c>
      <c r="CB16" s="517">
        <v>24</v>
      </c>
      <c r="CC16" s="517">
        <v>3</v>
      </c>
      <c r="CD16" s="517"/>
      <c r="CE16" s="516" t="s">
        <v>1690</v>
      </c>
      <c r="CF16" s="516"/>
      <c r="CG16" s="563" t="s">
        <v>1822</v>
      </c>
      <c r="CH16" s="516"/>
      <c r="CI16" s="518" t="s">
        <v>1746</v>
      </c>
      <c r="CJ16" s="541"/>
    </row>
    <row r="17" spans="1:88" s="542" customFormat="1" ht="15" customHeight="1">
      <c r="A17" s="511">
        <v>6</v>
      </c>
      <c r="B17" s="511">
        <v>7</v>
      </c>
      <c r="C17" s="512" t="s">
        <v>157</v>
      </c>
      <c r="D17" s="513" t="s">
        <v>625</v>
      </c>
      <c r="E17" s="514" t="s">
        <v>132</v>
      </c>
      <c r="F17" s="515" t="s">
        <v>374</v>
      </c>
      <c r="G17" s="543" t="s">
        <v>1003</v>
      </c>
      <c r="H17" s="517" t="s">
        <v>38</v>
      </c>
      <c r="I17" s="517"/>
      <c r="J17" s="517" t="s">
        <v>604</v>
      </c>
      <c r="K17" s="517" t="s">
        <v>10</v>
      </c>
      <c r="L17" s="517">
        <v>1</v>
      </c>
      <c r="M17" s="517"/>
      <c r="N17" s="516" t="s">
        <v>102</v>
      </c>
      <c r="O17" s="512" t="s">
        <v>291</v>
      </c>
      <c r="P17" s="512" t="s">
        <v>417</v>
      </c>
      <c r="Q17" s="512">
        <v>1966</v>
      </c>
      <c r="R17" s="517" t="s">
        <v>1648</v>
      </c>
      <c r="S17" s="512" t="s">
        <v>1645</v>
      </c>
      <c r="T17" s="518" t="str">
        <f t="shared" si="3"/>
        <v>Surabaya, 05 MARET 1966</v>
      </c>
      <c r="U17" s="519">
        <v>24171</v>
      </c>
      <c r="V17" s="519">
        <v>35490</v>
      </c>
      <c r="W17" s="520">
        <f t="shared" ca="1" si="0"/>
        <v>41786</v>
      </c>
      <c r="X17" s="521">
        <f t="shared" ca="1" si="4"/>
        <v>17615</v>
      </c>
      <c r="Y17" s="521">
        <f t="shared" ca="1" si="5"/>
        <v>6296</v>
      </c>
      <c r="Z17" s="513">
        <f t="shared" ca="1" si="6"/>
        <v>48</v>
      </c>
      <c r="AA17" s="513">
        <f t="shared" ca="1" si="7"/>
        <v>3</v>
      </c>
      <c r="AB17" s="522">
        <f t="shared" ca="1" si="8"/>
        <v>48</v>
      </c>
      <c r="AC17" s="513">
        <f t="shared" ca="1" si="9"/>
        <v>48</v>
      </c>
      <c r="AD17" s="513"/>
      <c r="AE17" s="513">
        <v>11</v>
      </c>
      <c r="AF17" s="513" t="s">
        <v>415</v>
      </c>
      <c r="AG17" s="513" t="s">
        <v>1848</v>
      </c>
      <c r="AH17" s="517">
        <v>16</v>
      </c>
      <c r="AI17" s="524" t="s">
        <v>424</v>
      </c>
      <c r="AJ17" s="524" t="s">
        <v>1660</v>
      </c>
      <c r="AK17" s="517">
        <f t="shared" ca="1" si="10"/>
        <v>17</v>
      </c>
      <c r="AL17" s="512">
        <f t="shared" ca="1" si="11"/>
        <v>3</v>
      </c>
      <c r="AM17" s="520" t="s">
        <v>460</v>
      </c>
      <c r="AN17" s="512" t="s">
        <v>1135</v>
      </c>
      <c r="AO17" s="549" t="s">
        <v>436</v>
      </c>
      <c r="AP17" s="534" t="s">
        <v>1786</v>
      </c>
      <c r="AQ17" s="549" t="s">
        <v>572</v>
      </c>
      <c r="AR17" s="550" t="s">
        <v>1762</v>
      </c>
      <c r="AS17" s="526" t="s">
        <v>580</v>
      </c>
      <c r="AT17" s="546" t="s">
        <v>1787</v>
      </c>
      <c r="AU17" s="530" t="s">
        <v>121</v>
      </c>
      <c r="AV17" s="531" t="s">
        <v>125</v>
      </c>
      <c r="AW17" s="520" t="str">
        <f t="shared" si="1"/>
        <v>01/10/2008</v>
      </c>
      <c r="AX17" s="516" t="s">
        <v>129</v>
      </c>
      <c r="AY17" s="532">
        <v>435.84399999999999</v>
      </c>
      <c r="AZ17" s="526" t="s">
        <v>464</v>
      </c>
      <c r="BA17" s="517">
        <v>590</v>
      </c>
      <c r="BB17" s="517">
        <v>2011</v>
      </c>
      <c r="BC17" s="547">
        <v>589</v>
      </c>
      <c r="BD17" s="517">
        <v>2012</v>
      </c>
      <c r="BE17" s="551" t="s">
        <v>744</v>
      </c>
      <c r="BF17" s="517" t="s">
        <v>596</v>
      </c>
      <c r="BG17" s="517">
        <v>2010</v>
      </c>
      <c r="BH17" s="530" t="s">
        <v>736</v>
      </c>
      <c r="BI17" s="530" t="s">
        <v>1001</v>
      </c>
      <c r="BJ17" s="512"/>
      <c r="BK17" s="512"/>
      <c r="BL17" s="512"/>
      <c r="BM17" s="534" t="s">
        <v>1012</v>
      </c>
      <c r="BN17" s="535" t="s">
        <v>1009</v>
      </c>
      <c r="BO17" s="517" t="s">
        <v>880</v>
      </c>
      <c r="BP17" s="536" t="s">
        <v>938</v>
      </c>
      <c r="BQ17" s="537" t="s">
        <v>869</v>
      </c>
      <c r="BR17" s="512" t="s">
        <v>922</v>
      </c>
      <c r="BS17" s="518" t="s">
        <v>953</v>
      </c>
      <c r="BT17" s="517" t="s">
        <v>179</v>
      </c>
      <c r="BU17" s="538">
        <v>3082600</v>
      </c>
      <c r="BV17" s="862" t="s">
        <v>2034</v>
      </c>
      <c r="BW17" s="862" t="s">
        <v>2033</v>
      </c>
      <c r="BX17" s="862" t="s">
        <v>2047</v>
      </c>
      <c r="BY17" s="862" t="s">
        <v>2048</v>
      </c>
      <c r="BZ17" s="539" t="s">
        <v>80</v>
      </c>
      <c r="CA17" s="849">
        <f t="shared" si="2"/>
        <v>24</v>
      </c>
      <c r="CB17" s="850">
        <v>2</v>
      </c>
      <c r="CC17" s="850">
        <v>6</v>
      </c>
      <c r="CD17" s="850">
        <v>16</v>
      </c>
      <c r="CE17" s="516" t="s">
        <v>645</v>
      </c>
      <c r="CF17" s="529" t="s">
        <v>1086</v>
      </c>
      <c r="CG17" s="516" t="s">
        <v>1166</v>
      </c>
      <c r="CH17" s="516"/>
      <c r="CI17" s="518" t="s">
        <v>969</v>
      </c>
      <c r="CJ17" s="541"/>
    </row>
    <row r="18" spans="1:88" s="542" customFormat="1" ht="15" customHeight="1">
      <c r="A18" s="511">
        <v>7</v>
      </c>
      <c r="B18" s="511">
        <v>6</v>
      </c>
      <c r="C18" s="552" t="s">
        <v>1708</v>
      </c>
      <c r="D18" s="523"/>
      <c r="E18" s="514" t="s">
        <v>1715</v>
      </c>
      <c r="F18" s="523"/>
      <c r="G18" s="516" t="s">
        <v>1707</v>
      </c>
      <c r="H18" s="517"/>
      <c r="I18" s="517" t="s">
        <v>39</v>
      </c>
      <c r="J18" s="517" t="s">
        <v>604</v>
      </c>
      <c r="K18" s="517" t="s">
        <v>10</v>
      </c>
      <c r="L18" s="517">
        <v>1</v>
      </c>
      <c r="M18" s="517"/>
      <c r="N18" s="516" t="s">
        <v>102</v>
      </c>
      <c r="O18" s="517">
        <v>22</v>
      </c>
      <c r="P18" s="520" t="s">
        <v>425</v>
      </c>
      <c r="Q18" s="517">
        <v>1965</v>
      </c>
      <c r="R18" s="517" t="s">
        <v>1648</v>
      </c>
      <c r="S18" s="554" t="s">
        <v>1741</v>
      </c>
      <c r="T18" s="518" t="str">
        <f>N18 &amp;R18&amp;O18 &amp;S18&amp;Q18</f>
        <v>Surabaya, 22 DESEMBER 1965</v>
      </c>
      <c r="U18" s="519">
        <v>24098</v>
      </c>
      <c r="V18" s="519">
        <v>32568</v>
      </c>
      <c r="W18" s="520">
        <f t="shared" ca="1" si="0"/>
        <v>41786</v>
      </c>
      <c r="X18" s="521">
        <f ca="1">W18-U18</f>
        <v>17688</v>
      </c>
      <c r="Y18" s="521">
        <f ca="1">W18-V18</f>
        <v>9218</v>
      </c>
      <c r="Z18" s="513">
        <f ca="1">INT(X18/365)</f>
        <v>48</v>
      </c>
      <c r="AA18" s="513">
        <f ca="1">ROUND(((X18-(Z18*365))/30),0)</f>
        <v>6</v>
      </c>
      <c r="AB18" s="522">
        <f ca="1">DATEDIF(U18,W18,"Y")</f>
        <v>48</v>
      </c>
      <c r="AC18" s="513">
        <f ca="1">Z18</f>
        <v>48</v>
      </c>
      <c r="AD18" s="523"/>
      <c r="AE18" s="513">
        <v>14</v>
      </c>
      <c r="AF18" s="513" t="s">
        <v>415</v>
      </c>
      <c r="AG18" s="513" t="s">
        <v>1848</v>
      </c>
      <c r="AH18" s="512">
        <v>18</v>
      </c>
      <c r="AI18" s="512" t="s">
        <v>424</v>
      </c>
      <c r="AJ18" s="555" t="s">
        <v>1666</v>
      </c>
      <c r="AK18" s="517">
        <f ca="1">INT(Y18/365)</f>
        <v>25</v>
      </c>
      <c r="AL18" s="512">
        <f ca="1">ROUND(((Y18-(AK18*365))/30),0)</f>
        <v>3</v>
      </c>
      <c r="AM18" s="512"/>
      <c r="AN18" s="512"/>
      <c r="AO18" s="526" t="s">
        <v>1852</v>
      </c>
      <c r="AP18" s="546" t="s">
        <v>1851</v>
      </c>
      <c r="AQ18" s="520" t="s">
        <v>1853</v>
      </c>
      <c r="AR18" s="554" t="s">
        <v>1854</v>
      </c>
      <c r="AS18" s="526" t="s">
        <v>1827</v>
      </c>
      <c r="AT18" s="546" t="s">
        <v>1828</v>
      </c>
      <c r="AU18" s="530" t="s">
        <v>121</v>
      </c>
      <c r="AV18" s="531" t="s">
        <v>125</v>
      </c>
      <c r="AW18" s="520" t="str">
        <f t="shared" si="1"/>
        <v>01/10/2008</v>
      </c>
      <c r="AX18" s="516" t="s">
        <v>129</v>
      </c>
      <c r="AY18" s="532"/>
      <c r="AZ18" s="526"/>
      <c r="BA18" s="517"/>
      <c r="BB18" s="517"/>
      <c r="BC18" s="547"/>
      <c r="BD18" s="517"/>
      <c r="BE18" s="516" t="s">
        <v>1857</v>
      </c>
      <c r="BF18" s="517" t="s">
        <v>597</v>
      </c>
      <c r="BG18" s="517">
        <v>2000</v>
      </c>
      <c r="BH18" s="530" t="s">
        <v>730</v>
      </c>
      <c r="BI18" s="530" t="s">
        <v>1856</v>
      </c>
      <c r="BJ18" s="517"/>
      <c r="BK18" s="517"/>
      <c r="BL18" s="512"/>
      <c r="BM18" s="556" t="s">
        <v>1815</v>
      </c>
      <c r="BN18" s="535" t="s">
        <v>1009</v>
      </c>
      <c r="BO18" s="517" t="s">
        <v>880</v>
      </c>
      <c r="BP18" s="563" t="s">
        <v>1939</v>
      </c>
      <c r="BQ18" s="512" t="s">
        <v>1855</v>
      </c>
      <c r="BR18" s="558" t="s">
        <v>1809</v>
      </c>
      <c r="BS18" s="559" t="s">
        <v>1794</v>
      </c>
      <c r="BT18" s="560" t="s">
        <v>1801</v>
      </c>
      <c r="BU18" s="538">
        <v>2870000</v>
      </c>
      <c r="BV18" s="862" t="s">
        <v>2034</v>
      </c>
      <c r="BW18" s="862" t="s">
        <v>2033</v>
      </c>
      <c r="BX18" s="862" t="s">
        <v>2042</v>
      </c>
      <c r="BY18" s="862" t="s">
        <v>2043</v>
      </c>
      <c r="BZ18" s="516" t="s">
        <v>77</v>
      </c>
      <c r="CA18" s="540">
        <f t="shared" si="2"/>
        <v>24</v>
      </c>
      <c r="CB18" s="517">
        <v>6</v>
      </c>
      <c r="CC18" s="517">
        <v>10</v>
      </c>
      <c r="CD18" s="517">
        <v>8</v>
      </c>
      <c r="CE18" s="516" t="s">
        <v>1728</v>
      </c>
      <c r="CF18" s="516"/>
      <c r="CG18" s="561" t="s">
        <v>1823</v>
      </c>
      <c r="CH18" s="516"/>
      <c r="CI18" s="564" t="s">
        <v>1751</v>
      </c>
      <c r="CJ18" s="541"/>
    </row>
    <row r="19" spans="1:88" s="542" customFormat="1" ht="15" customHeight="1">
      <c r="A19" s="511">
        <v>8</v>
      </c>
      <c r="B19" s="511">
        <v>8</v>
      </c>
      <c r="C19" s="552" t="s">
        <v>1721</v>
      </c>
      <c r="D19" s="523"/>
      <c r="E19" s="553" t="s">
        <v>1716</v>
      </c>
      <c r="F19" s="523"/>
      <c r="G19" s="516" t="s">
        <v>1712</v>
      </c>
      <c r="H19" s="517"/>
      <c r="I19" s="517" t="s">
        <v>39</v>
      </c>
      <c r="J19" s="517" t="s">
        <v>604</v>
      </c>
      <c r="K19" s="517" t="s">
        <v>10</v>
      </c>
      <c r="L19" s="517">
        <v>1</v>
      </c>
      <c r="M19" s="517"/>
      <c r="N19" s="516" t="s">
        <v>100</v>
      </c>
      <c r="O19" s="517">
        <v>25</v>
      </c>
      <c r="P19" s="520" t="s">
        <v>425</v>
      </c>
      <c r="Q19" s="517">
        <v>1971</v>
      </c>
      <c r="R19" s="517" t="s">
        <v>1648</v>
      </c>
      <c r="S19" s="554" t="s">
        <v>1741</v>
      </c>
      <c r="T19" s="518" t="str">
        <f t="shared" si="3"/>
        <v>Lumajang, 25 DESEMBER 1971</v>
      </c>
      <c r="U19" s="519">
        <v>26292</v>
      </c>
      <c r="V19" s="519">
        <v>35827</v>
      </c>
      <c r="W19" s="520">
        <f t="shared" ca="1" si="0"/>
        <v>41786</v>
      </c>
      <c r="X19" s="521">
        <f t="shared" ca="1" si="4"/>
        <v>15494</v>
      </c>
      <c r="Y19" s="521">
        <f t="shared" ca="1" si="5"/>
        <v>5959</v>
      </c>
      <c r="Z19" s="513">
        <f t="shared" ca="1" si="6"/>
        <v>42</v>
      </c>
      <c r="AA19" s="513">
        <f t="shared" ca="1" si="7"/>
        <v>5</v>
      </c>
      <c r="AB19" s="522">
        <f t="shared" ca="1" si="8"/>
        <v>42</v>
      </c>
      <c r="AC19" s="513">
        <f t="shared" ca="1" si="9"/>
        <v>42</v>
      </c>
      <c r="AD19" s="523"/>
      <c r="AE19" s="513">
        <v>11</v>
      </c>
      <c r="AF19" s="513" t="s">
        <v>421</v>
      </c>
      <c r="AG19" s="513" t="s">
        <v>1910</v>
      </c>
      <c r="AH19" s="512">
        <v>16</v>
      </c>
      <c r="AI19" s="512" t="s">
        <v>424</v>
      </c>
      <c r="AJ19" s="555" t="s">
        <v>1849</v>
      </c>
      <c r="AK19" s="517">
        <f t="shared" ca="1" si="10"/>
        <v>16</v>
      </c>
      <c r="AL19" s="512">
        <f t="shared" ca="1" si="11"/>
        <v>4</v>
      </c>
      <c r="AM19" s="512"/>
      <c r="AN19" s="512"/>
      <c r="AO19" s="526" t="s">
        <v>1843</v>
      </c>
      <c r="AP19" s="546" t="s">
        <v>1844</v>
      </c>
      <c r="AQ19" s="520" t="s">
        <v>1845</v>
      </c>
      <c r="AR19" s="554" t="s">
        <v>1846</v>
      </c>
      <c r="AS19" s="526" t="s">
        <v>1827</v>
      </c>
      <c r="AT19" s="546" t="s">
        <v>1828</v>
      </c>
      <c r="AU19" s="530" t="s">
        <v>121</v>
      </c>
      <c r="AV19" s="531" t="s">
        <v>125</v>
      </c>
      <c r="AW19" s="520" t="str">
        <f t="shared" si="1"/>
        <v>01/10/2009</v>
      </c>
      <c r="AX19" s="516" t="s">
        <v>129</v>
      </c>
      <c r="AY19" s="532"/>
      <c r="AZ19" s="526"/>
      <c r="BA19" s="517"/>
      <c r="BB19" s="517"/>
      <c r="BC19" s="547"/>
      <c r="BD19" s="517"/>
      <c r="BE19" s="516" t="s">
        <v>743</v>
      </c>
      <c r="BF19" s="517" t="s">
        <v>597</v>
      </c>
      <c r="BG19" s="517">
        <v>1996</v>
      </c>
      <c r="BH19" s="530" t="s">
        <v>612</v>
      </c>
      <c r="BI19" s="530" t="s">
        <v>1850</v>
      </c>
      <c r="BJ19" s="517"/>
      <c r="BK19" s="517"/>
      <c r="BL19" s="512"/>
      <c r="BM19" s="565"/>
      <c r="BN19" s="512"/>
      <c r="BO19" s="512"/>
      <c r="BP19" s="563" t="s">
        <v>942</v>
      </c>
      <c r="BQ19" s="566" t="s">
        <v>1862</v>
      </c>
      <c r="BR19" s="567" t="s">
        <v>1805</v>
      </c>
      <c r="BS19" s="518" t="s">
        <v>1792</v>
      </c>
      <c r="BT19" s="568" t="s">
        <v>1798</v>
      </c>
      <c r="BU19" s="538">
        <v>3307000</v>
      </c>
      <c r="BV19" s="538"/>
      <c r="BW19" s="538"/>
      <c r="BX19" s="538"/>
      <c r="BY19" s="538"/>
      <c r="BZ19" s="516" t="s">
        <v>73</v>
      </c>
      <c r="CA19" s="540">
        <f t="shared" si="2"/>
        <v>24</v>
      </c>
      <c r="CB19" s="517"/>
      <c r="CC19" s="517">
        <v>9</v>
      </c>
      <c r="CD19" s="517">
        <v>15</v>
      </c>
      <c r="CE19" s="516" t="s">
        <v>1729</v>
      </c>
      <c r="CF19" s="516"/>
      <c r="CG19" s="561" t="s">
        <v>1819</v>
      </c>
      <c r="CH19" s="516"/>
      <c r="CI19" s="518" t="s">
        <v>1750</v>
      </c>
      <c r="CJ19" s="541"/>
    </row>
    <row r="20" spans="1:88" s="542" customFormat="1" ht="15" customHeight="1">
      <c r="A20" s="511">
        <v>9</v>
      </c>
      <c r="B20" s="511">
        <v>9</v>
      </c>
      <c r="C20" s="552" t="s">
        <v>1709</v>
      </c>
      <c r="D20" s="513" t="s">
        <v>1877</v>
      </c>
      <c r="E20" s="553" t="s">
        <v>1718</v>
      </c>
      <c r="F20" s="523"/>
      <c r="G20" s="516" t="s">
        <v>1732</v>
      </c>
      <c r="H20" s="517" t="s">
        <v>38</v>
      </c>
      <c r="I20" s="517"/>
      <c r="J20" s="517" t="s">
        <v>604</v>
      </c>
      <c r="K20" s="517" t="s">
        <v>10</v>
      </c>
      <c r="L20" s="517">
        <v>1</v>
      </c>
      <c r="M20" s="517"/>
      <c r="N20" s="516" t="s">
        <v>100</v>
      </c>
      <c r="O20" s="512" t="s">
        <v>287</v>
      </c>
      <c r="P20" s="520" t="s">
        <v>419</v>
      </c>
      <c r="Q20" s="517">
        <v>1963</v>
      </c>
      <c r="R20" s="517" t="s">
        <v>1648</v>
      </c>
      <c r="S20" s="554" t="s">
        <v>1735</v>
      </c>
      <c r="T20" s="518" t="str">
        <f t="shared" si="3"/>
        <v>Lumajang, 25 JUNI 1963</v>
      </c>
      <c r="U20" s="519">
        <v>23187</v>
      </c>
      <c r="V20" s="519">
        <v>31472</v>
      </c>
      <c r="W20" s="520">
        <f t="shared" ca="1" si="0"/>
        <v>41786</v>
      </c>
      <c r="X20" s="521">
        <f t="shared" ca="1" si="4"/>
        <v>18599</v>
      </c>
      <c r="Y20" s="521">
        <f t="shared" ca="1" si="5"/>
        <v>10314</v>
      </c>
      <c r="Z20" s="513">
        <f t="shared" ca="1" si="6"/>
        <v>50</v>
      </c>
      <c r="AA20" s="513">
        <f t="shared" ca="1" si="7"/>
        <v>12</v>
      </c>
      <c r="AB20" s="522">
        <f t="shared" ca="1" si="8"/>
        <v>50</v>
      </c>
      <c r="AC20" s="513">
        <f t="shared" ca="1" si="9"/>
        <v>50</v>
      </c>
      <c r="AD20" s="523"/>
      <c r="AE20" s="513">
        <v>19</v>
      </c>
      <c r="AF20" s="513" t="s">
        <v>415</v>
      </c>
      <c r="AG20" s="513" t="s">
        <v>1663</v>
      </c>
      <c r="AH20" s="512">
        <v>22</v>
      </c>
      <c r="AI20" s="512" t="s">
        <v>424</v>
      </c>
      <c r="AJ20" s="555" t="s">
        <v>1660</v>
      </c>
      <c r="AK20" s="517">
        <f t="shared" ca="1" si="10"/>
        <v>28</v>
      </c>
      <c r="AL20" s="512">
        <f t="shared" ca="1" si="11"/>
        <v>3</v>
      </c>
      <c r="AM20" s="512"/>
      <c r="AN20" s="512"/>
      <c r="AO20" s="526" t="s">
        <v>1878</v>
      </c>
      <c r="AP20" s="546" t="s">
        <v>1879</v>
      </c>
      <c r="AQ20" s="520"/>
      <c r="AR20" s="520"/>
      <c r="AS20" s="526" t="s">
        <v>1827</v>
      </c>
      <c r="AT20" s="546" t="s">
        <v>1828</v>
      </c>
      <c r="AU20" s="530" t="s">
        <v>121</v>
      </c>
      <c r="AV20" s="531" t="s">
        <v>125</v>
      </c>
      <c r="AW20" s="520" t="str">
        <f t="shared" si="1"/>
        <v>01/10/2010</v>
      </c>
      <c r="AX20" s="516" t="s">
        <v>129</v>
      </c>
      <c r="AY20" s="532"/>
      <c r="AZ20" s="526"/>
      <c r="BA20" s="517"/>
      <c r="BB20" s="517"/>
      <c r="BC20" s="547"/>
      <c r="BD20" s="517"/>
      <c r="BE20" s="516" t="s">
        <v>741</v>
      </c>
      <c r="BF20" s="517" t="s">
        <v>596</v>
      </c>
      <c r="BG20" s="517">
        <v>2012</v>
      </c>
      <c r="BH20" s="530" t="s">
        <v>1722</v>
      </c>
      <c r="BI20" s="530" t="s">
        <v>1876</v>
      </c>
      <c r="BJ20" s="517"/>
      <c r="BK20" s="517"/>
      <c r="BL20" s="512"/>
      <c r="BM20" s="556" t="s">
        <v>1818</v>
      </c>
      <c r="BN20" s="535" t="s">
        <v>1009</v>
      </c>
      <c r="BO20" s="517" t="s">
        <v>881</v>
      </c>
      <c r="BP20" s="557" t="s">
        <v>1813</v>
      </c>
      <c r="BQ20" s="562" t="s">
        <v>1865</v>
      </c>
      <c r="BR20" s="558" t="s">
        <v>1812</v>
      </c>
      <c r="BS20" s="518" t="s">
        <v>1891</v>
      </c>
      <c r="BT20" s="560" t="s">
        <v>1804</v>
      </c>
      <c r="BU20" s="538">
        <v>3367100</v>
      </c>
      <c r="BV20" s="538"/>
      <c r="BW20" s="538"/>
      <c r="BX20" s="538"/>
      <c r="BY20" s="538"/>
      <c r="BZ20" s="516" t="s">
        <v>351</v>
      </c>
      <c r="CA20" s="540">
        <f t="shared" si="2"/>
        <v>24</v>
      </c>
      <c r="CB20" s="517">
        <v>10</v>
      </c>
      <c r="CC20" s="517">
        <v>6</v>
      </c>
      <c r="CD20" s="517">
        <v>8</v>
      </c>
      <c r="CE20" s="516" t="s">
        <v>1727</v>
      </c>
      <c r="CF20" s="516"/>
      <c r="CG20" s="563" t="s">
        <v>1826</v>
      </c>
      <c r="CH20" s="516"/>
      <c r="CI20" s="518" t="s">
        <v>1749</v>
      </c>
      <c r="CJ20" s="541"/>
    </row>
    <row r="21" spans="1:88" s="542" customFormat="1" ht="15" customHeight="1">
      <c r="A21" s="511">
        <v>10</v>
      </c>
      <c r="B21" s="511">
        <v>10</v>
      </c>
      <c r="C21" s="512" t="s">
        <v>158</v>
      </c>
      <c r="D21" s="513" t="s">
        <v>625</v>
      </c>
      <c r="E21" s="514" t="s">
        <v>133</v>
      </c>
      <c r="F21" s="515" t="s">
        <v>375</v>
      </c>
      <c r="G21" s="543" t="s">
        <v>900</v>
      </c>
      <c r="H21" s="517"/>
      <c r="I21" s="531" t="s">
        <v>39</v>
      </c>
      <c r="J21" s="517" t="s">
        <v>604</v>
      </c>
      <c r="K21" s="517" t="s">
        <v>10</v>
      </c>
      <c r="L21" s="517">
        <v>1</v>
      </c>
      <c r="M21" s="517"/>
      <c r="N21" s="516" t="s">
        <v>100</v>
      </c>
      <c r="O21" s="512" t="s">
        <v>113</v>
      </c>
      <c r="P21" s="512" t="s">
        <v>422</v>
      </c>
      <c r="Q21" s="512">
        <v>1968</v>
      </c>
      <c r="R21" s="517" t="s">
        <v>1648</v>
      </c>
      <c r="S21" s="512" t="s">
        <v>1639</v>
      </c>
      <c r="T21" s="518" t="str">
        <f t="shared" ref="T21:T52" si="12">N21 &amp;R21&amp;O21 &amp;S21&amp;Q21</f>
        <v>Lumajang, 10 SEPTEMBER 1968</v>
      </c>
      <c r="U21" s="519">
        <v>25091</v>
      </c>
      <c r="V21" s="519">
        <v>36861</v>
      </c>
      <c r="W21" s="520">
        <f t="shared" ca="1" si="0"/>
        <v>41786</v>
      </c>
      <c r="X21" s="521">
        <f t="shared" ref="X21:X47" ca="1" si="13">W21-U21</f>
        <v>16695</v>
      </c>
      <c r="Y21" s="521">
        <f t="shared" ref="Y21:Y47" ca="1" si="14">W21-V21</f>
        <v>4925</v>
      </c>
      <c r="Z21" s="513">
        <f t="shared" ref="Z21:Z47" ca="1" si="15">INT(X21/365)</f>
        <v>45</v>
      </c>
      <c r="AA21" s="513">
        <f t="shared" ref="AA21:AA47" ca="1" si="16">ROUND(((X21-(Z21*365))/30),0)</f>
        <v>9</v>
      </c>
      <c r="AB21" s="522">
        <f t="shared" ref="AB21:AB47" ca="1" si="17">DATEDIF(U21,W21,"Y")</f>
        <v>45</v>
      </c>
      <c r="AC21" s="513">
        <f t="shared" ref="AC21:AC47" ca="1" si="18">Z21</f>
        <v>45</v>
      </c>
      <c r="AD21" s="513"/>
      <c r="AE21" s="513">
        <v>10</v>
      </c>
      <c r="AF21" s="513" t="s">
        <v>416</v>
      </c>
      <c r="AG21" s="513" t="s">
        <v>1670</v>
      </c>
      <c r="AH21" s="517">
        <v>12</v>
      </c>
      <c r="AI21" s="512" t="s">
        <v>424</v>
      </c>
      <c r="AJ21" s="512" t="s">
        <v>1669</v>
      </c>
      <c r="AK21" s="517">
        <f t="shared" ref="AK21:AK47" ca="1" si="19">INT(Y21/365)</f>
        <v>13</v>
      </c>
      <c r="AL21" s="512">
        <f t="shared" ref="AL21:AL47" ca="1" si="20">ROUND(((Y21-(AK21*365))/30),0)</f>
        <v>6</v>
      </c>
      <c r="AM21" s="520" t="s">
        <v>461</v>
      </c>
      <c r="AN21" s="512" t="s">
        <v>1204</v>
      </c>
      <c r="AO21" s="526" t="s">
        <v>437</v>
      </c>
      <c r="AP21" s="569" t="s">
        <v>1763</v>
      </c>
      <c r="AQ21" s="570" t="s">
        <v>446</v>
      </c>
      <c r="AR21" s="571" t="s">
        <v>1764</v>
      </c>
      <c r="AS21" s="526" t="s">
        <v>579</v>
      </c>
      <c r="AT21" s="546" t="s">
        <v>1790</v>
      </c>
      <c r="AU21" s="530" t="s">
        <v>121</v>
      </c>
      <c r="AV21" s="531" t="s">
        <v>125</v>
      </c>
      <c r="AW21" s="520" t="str">
        <f t="shared" si="1"/>
        <v>01/04/2011</v>
      </c>
      <c r="AX21" s="516" t="s">
        <v>844</v>
      </c>
      <c r="AY21" s="572">
        <v>502.74</v>
      </c>
      <c r="AZ21" s="526" t="s">
        <v>450</v>
      </c>
      <c r="BA21" s="517">
        <v>577</v>
      </c>
      <c r="BB21" s="517">
        <v>2011</v>
      </c>
      <c r="BC21" s="547">
        <v>578</v>
      </c>
      <c r="BD21" s="517">
        <v>2012</v>
      </c>
      <c r="BE21" s="516" t="s">
        <v>742</v>
      </c>
      <c r="BF21" s="517" t="s">
        <v>596</v>
      </c>
      <c r="BG21" s="517">
        <v>2009</v>
      </c>
      <c r="BH21" s="530" t="s">
        <v>736</v>
      </c>
      <c r="BI21" s="530" t="s">
        <v>737</v>
      </c>
      <c r="BJ21" s="512"/>
      <c r="BK21" s="512"/>
      <c r="BL21" s="512"/>
      <c r="BM21" s="534" t="s">
        <v>1012</v>
      </c>
      <c r="BN21" s="535" t="s">
        <v>1009</v>
      </c>
      <c r="BO21" s="517" t="s">
        <v>880</v>
      </c>
      <c r="BP21" s="536" t="s">
        <v>938</v>
      </c>
      <c r="BQ21" s="537" t="s">
        <v>870</v>
      </c>
      <c r="BR21" s="512" t="s">
        <v>923</v>
      </c>
      <c r="BS21" s="518" t="s">
        <v>961</v>
      </c>
      <c r="BT21" s="517" t="s">
        <v>180</v>
      </c>
      <c r="BU21" s="538">
        <v>3052900</v>
      </c>
      <c r="BV21" s="860" t="s">
        <v>2034</v>
      </c>
      <c r="BW21" s="860" t="s">
        <v>2033</v>
      </c>
      <c r="BX21" s="860" t="s">
        <v>2076</v>
      </c>
      <c r="BY21" s="860" t="s">
        <v>2077</v>
      </c>
      <c r="BZ21" s="539" t="s">
        <v>80</v>
      </c>
      <c r="CA21" s="849">
        <f t="shared" si="2"/>
        <v>20</v>
      </c>
      <c r="CB21" s="850">
        <v>4</v>
      </c>
      <c r="CC21" s="850">
        <v>4</v>
      </c>
      <c r="CD21" s="850">
        <v>12</v>
      </c>
      <c r="CE21" s="516" t="s">
        <v>1733</v>
      </c>
      <c r="CF21" s="529" t="s">
        <v>1087</v>
      </c>
      <c r="CG21" s="516" t="s">
        <v>1165</v>
      </c>
      <c r="CH21" s="516"/>
      <c r="CI21" s="518" t="s">
        <v>970</v>
      </c>
      <c r="CJ21" s="541"/>
    </row>
    <row r="22" spans="1:88" s="602" customFormat="1" ht="15" customHeight="1">
      <c r="A22" s="511">
        <v>11</v>
      </c>
      <c r="B22" s="573">
        <v>1</v>
      </c>
      <c r="C22" s="574" t="s">
        <v>161</v>
      </c>
      <c r="D22" s="575" t="s">
        <v>627</v>
      </c>
      <c r="E22" s="576" t="s">
        <v>136</v>
      </c>
      <c r="F22" s="577" t="s">
        <v>378</v>
      </c>
      <c r="G22" s="578" t="s">
        <v>979</v>
      </c>
      <c r="H22" s="579" t="s">
        <v>38</v>
      </c>
      <c r="I22" s="579"/>
      <c r="J22" s="579" t="s">
        <v>604</v>
      </c>
      <c r="K22" s="579" t="s">
        <v>10</v>
      </c>
      <c r="L22" s="579">
        <v>1</v>
      </c>
      <c r="M22" s="579"/>
      <c r="N22" s="580" t="s">
        <v>103</v>
      </c>
      <c r="O22" s="574" t="s">
        <v>289</v>
      </c>
      <c r="P22" s="574" t="s">
        <v>423</v>
      </c>
      <c r="Q22" s="574">
        <v>1975</v>
      </c>
      <c r="R22" s="579" t="s">
        <v>1648</v>
      </c>
      <c r="S22" s="574" t="s">
        <v>1643</v>
      </c>
      <c r="T22" s="581" t="str">
        <f t="shared" si="12"/>
        <v>Malang, 01 JANUARI 1975</v>
      </c>
      <c r="U22" s="582">
        <v>27395</v>
      </c>
      <c r="V22" s="582">
        <v>38353</v>
      </c>
      <c r="W22" s="583">
        <f t="shared" ca="1" si="0"/>
        <v>41786</v>
      </c>
      <c r="X22" s="584">
        <f t="shared" ca="1" si="13"/>
        <v>14391</v>
      </c>
      <c r="Y22" s="584">
        <f t="shared" ca="1" si="14"/>
        <v>3433</v>
      </c>
      <c r="Z22" s="575">
        <f t="shared" ca="1" si="15"/>
        <v>39</v>
      </c>
      <c r="AA22" s="575">
        <f t="shared" ca="1" si="16"/>
        <v>5</v>
      </c>
      <c r="AB22" s="585">
        <f t="shared" ca="1" si="17"/>
        <v>39</v>
      </c>
      <c r="AC22" s="575">
        <f t="shared" ca="1" si="18"/>
        <v>39</v>
      </c>
      <c r="AD22" s="575"/>
      <c r="AE22" s="575" t="s">
        <v>419</v>
      </c>
      <c r="AF22" s="575" t="s">
        <v>417</v>
      </c>
      <c r="AG22" s="575" t="s">
        <v>1670</v>
      </c>
      <c r="AH22" s="574" t="s">
        <v>421</v>
      </c>
      <c r="AI22" s="574" t="s">
        <v>424</v>
      </c>
      <c r="AJ22" s="574" t="s">
        <v>1672</v>
      </c>
      <c r="AK22" s="579">
        <f t="shared" ca="1" si="19"/>
        <v>9</v>
      </c>
      <c r="AL22" s="574">
        <f t="shared" ca="1" si="20"/>
        <v>5</v>
      </c>
      <c r="AM22" s="574" t="s">
        <v>461</v>
      </c>
      <c r="AN22" s="574" t="s">
        <v>1203</v>
      </c>
      <c r="AO22" s="586" t="s">
        <v>438</v>
      </c>
      <c r="AP22" s="587" t="s">
        <v>1765</v>
      </c>
      <c r="AQ22" s="588" t="s">
        <v>570</v>
      </c>
      <c r="AR22" s="606" t="s">
        <v>1788</v>
      </c>
      <c r="AS22" s="586" t="s">
        <v>438</v>
      </c>
      <c r="AT22" s="605" t="s">
        <v>1765</v>
      </c>
      <c r="AU22" s="590" t="s">
        <v>123</v>
      </c>
      <c r="AV22" s="591" t="s">
        <v>127</v>
      </c>
      <c r="AW22" s="520" t="str">
        <f t="shared" si="1"/>
        <v>01/04/2011</v>
      </c>
      <c r="AX22" s="580" t="s">
        <v>1055</v>
      </c>
      <c r="AY22" s="592">
        <v>203.46</v>
      </c>
      <c r="AZ22" s="586" t="s">
        <v>450</v>
      </c>
      <c r="BA22" s="579">
        <v>553</v>
      </c>
      <c r="BB22" s="579">
        <v>2011</v>
      </c>
      <c r="BC22" s="593">
        <v>554</v>
      </c>
      <c r="BD22" s="579">
        <v>2012</v>
      </c>
      <c r="BE22" s="580" t="s">
        <v>769</v>
      </c>
      <c r="BF22" s="579" t="s">
        <v>596</v>
      </c>
      <c r="BG22" s="579">
        <v>2011</v>
      </c>
      <c r="BH22" s="590" t="s">
        <v>682</v>
      </c>
      <c r="BI22" s="590" t="s">
        <v>768</v>
      </c>
      <c r="BJ22" s="574"/>
      <c r="BK22" s="574"/>
      <c r="BL22" s="574"/>
      <c r="BM22" s="594" t="s">
        <v>1013</v>
      </c>
      <c r="BN22" s="595" t="s">
        <v>1009</v>
      </c>
      <c r="BO22" s="579" t="s">
        <v>881</v>
      </c>
      <c r="BP22" s="596" t="s">
        <v>941</v>
      </c>
      <c r="BQ22" s="597" t="s">
        <v>873</v>
      </c>
      <c r="BR22" s="574" t="s">
        <v>926</v>
      </c>
      <c r="BS22" s="581" t="s">
        <v>952</v>
      </c>
      <c r="BT22" s="579" t="s">
        <v>183</v>
      </c>
      <c r="BU22" s="598">
        <v>2522500</v>
      </c>
      <c r="BV22" s="863" t="s">
        <v>2034</v>
      </c>
      <c r="BW22" s="863" t="s">
        <v>2033</v>
      </c>
      <c r="BX22" s="863" t="s">
        <v>2058</v>
      </c>
      <c r="BY22" s="863" t="s">
        <v>2059</v>
      </c>
      <c r="BZ22" s="607" t="s">
        <v>1138</v>
      </c>
      <c r="CA22" s="540">
        <f t="shared" si="2"/>
        <v>18</v>
      </c>
      <c r="CB22" s="579"/>
      <c r="CC22" s="579"/>
      <c r="CD22" s="579">
        <v>18</v>
      </c>
      <c r="CE22" s="580" t="s">
        <v>642</v>
      </c>
      <c r="CF22" s="600" t="s">
        <v>1090</v>
      </c>
      <c r="CG22" s="580" t="s">
        <v>1170</v>
      </c>
      <c r="CH22" s="600" t="s">
        <v>1090</v>
      </c>
      <c r="CI22" s="581" t="s">
        <v>971</v>
      </c>
      <c r="CJ22" s="601"/>
    </row>
    <row r="23" spans="1:88" s="602" customFormat="1" ht="15" customHeight="1">
      <c r="A23" s="511">
        <v>12</v>
      </c>
      <c r="B23" s="573">
        <v>2</v>
      </c>
      <c r="C23" s="574" t="s">
        <v>159</v>
      </c>
      <c r="D23" s="575" t="s">
        <v>626</v>
      </c>
      <c r="E23" s="576" t="s">
        <v>134</v>
      </c>
      <c r="F23" s="577" t="s">
        <v>376</v>
      </c>
      <c r="G23" s="578" t="s">
        <v>83</v>
      </c>
      <c r="H23" s="579"/>
      <c r="I23" s="591" t="s">
        <v>39</v>
      </c>
      <c r="J23" s="579" t="s">
        <v>604</v>
      </c>
      <c r="K23" s="579" t="s">
        <v>10</v>
      </c>
      <c r="L23" s="579">
        <v>1</v>
      </c>
      <c r="M23" s="579"/>
      <c r="N23" s="580" t="s">
        <v>100</v>
      </c>
      <c r="O23" s="574" t="s">
        <v>114</v>
      </c>
      <c r="P23" s="574" t="s">
        <v>416</v>
      </c>
      <c r="Q23" s="574">
        <v>1970</v>
      </c>
      <c r="R23" s="579" t="s">
        <v>1648</v>
      </c>
      <c r="S23" s="574" t="s">
        <v>1646</v>
      </c>
      <c r="T23" s="581" t="str">
        <f t="shared" si="12"/>
        <v>Lumajang, 13 APRIL 1970</v>
      </c>
      <c r="U23" s="582">
        <v>25671</v>
      </c>
      <c r="V23" s="582">
        <v>37773</v>
      </c>
      <c r="W23" s="583">
        <f t="shared" ca="1" si="0"/>
        <v>41786</v>
      </c>
      <c r="X23" s="584">
        <f t="shared" ca="1" si="13"/>
        <v>16115</v>
      </c>
      <c r="Y23" s="584">
        <f t="shared" ca="1" si="14"/>
        <v>4013</v>
      </c>
      <c r="Z23" s="575">
        <f t="shared" ca="1" si="15"/>
        <v>44</v>
      </c>
      <c r="AA23" s="575">
        <f t="shared" ca="1" si="16"/>
        <v>2</v>
      </c>
      <c r="AB23" s="585">
        <f t="shared" ca="1" si="17"/>
        <v>44</v>
      </c>
      <c r="AC23" s="575">
        <f t="shared" ca="1" si="18"/>
        <v>44</v>
      </c>
      <c r="AD23" s="575"/>
      <c r="AE23" s="575" t="s">
        <v>421</v>
      </c>
      <c r="AF23" s="575" t="s">
        <v>426</v>
      </c>
      <c r="AG23" s="575" t="s">
        <v>1678</v>
      </c>
      <c r="AH23" s="574">
        <v>10</v>
      </c>
      <c r="AI23" s="574" t="s">
        <v>424</v>
      </c>
      <c r="AJ23" s="574" t="s">
        <v>1677</v>
      </c>
      <c r="AK23" s="579">
        <f t="shared" ca="1" si="19"/>
        <v>10</v>
      </c>
      <c r="AL23" s="574">
        <f t="shared" ca="1" si="20"/>
        <v>12</v>
      </c>
      <c r="AM23" s="574" t="s">
        <v>669</v>
      </c>
      <c r="AN23" s="574" t="s">
        <v>1147</v>
      </c>
      <c r="AO23" s="586" t="s">
        <v>438</v>
      </c>
      <c r="AP23" s="605" t="s">
        <v>1765</v>
      </c>
      <c r="AQ23" s="588" t="s">
        <v>570</v>
      </c>
      <c r="AR23" s="606" t="s">
        <v>1788</v>
      </c>
      <c r="AS23" s="586" t="s">
        <v>438</v>
      </c>
      <c r="AT23" s="605" t="s">
        <v>1765</v>
      </c>
      <c r="AU23" s="590" t="s">
        <v>123</v>
      </c>
      <c r="AV23" s="591" t="s">
        <v>127</v>
      </c>
      <c r="AW23" s="520" t="str">
        <f t="shared" si="1"/>
        <v>01/04/2012</v>
      </c>
      <c r="AX23" s="580" t="s">
        <v>845</v>
      </c>
      <c r="AY23" s="592">
        <v>157.00800000000001</v>
      </c>
      <c r="AZ23" s="586" t="s">
        <v>448</v>
      </c>
      <c r="BA23" s="579">
        <v>553</v>
      </c>
      <c r="BB23" s="579">
        <v>2011</v>
      </c>
      <c r="BC23" s="593">
        <v>554</v>
      </c>
      <c r="BD23" s="579">
        <v>2012</v>
      </c>
      <c r="BE23" s="580" t="s">
        <v>743</v>
      </c>
      <c r="BF23" s="579" t="s">
        <v>597</v>
      </c>
      <c r="BG23" s="579">
        <v>1993</v>
      </c>
      <c r="BH23" s="590" t="s">
        <v>611</v>
      </c>
      <c r="BI23" s="590" t="s">
        <v>745</v>
      </c>
      <c r="BJ23" s="579" t="s">
        <v>1059</v>
      </c>
      <c r="BK23" s="579" t="s">
        <v>1067</v>
      </c>
      <c r="BL23" s="574">
        <v>135</v>
      </c>
      <c r="BM23" s="594" t="s">
        <v>1013</v>
      </c>
      <c r="BN23" s="595" t="s">
        <v>1009</v>
      </c>
      <c r="BO23" s="579" t="s">
        <v>881</v>
      </c>
      <c r="BP23" s="596" t="s">
        <v>940</v>
      </c>
      <c r="BQ23" s="597" t="s">
        <v>871</v>
      </c>
      <c r="BR23" s="574" t="s">
        <v>924</v>
      </c>
      <c r="BS23" s="581" t="s">
        <v>955</v>
      </c>
      <c r="BT23" s="579" t="s">
        <v>181</v>
      </c>
      <c r="BU23" s="598">
        <v>2597800</v>
      </c>
      <c r="BV23" s="860" t="s">
        <v>2034</v>
      </c>
      <c r="BW23" s="860" t="s">
        <v>2033</v>
      </c>
      <c r="BX23" s="860" t="s">
        <v>2068</v>
      </c>
      <c r="BY23" s="860" t="s">
        <v>2069</v>
      </c>
      <c r="BZ23" s="599" t="s">
        <v>347</v>
      </c>
      <c r="CA23" s="540">
        <f t="shared" si="2"/>
        <v>16</v>
      </c>
      <c r="CB23" s="579">
        <v>16</v>
      </c>
      <c r="CC23" s="579"/>
      <c r="CD23" s="579"/>
      <c r="CE23" s="580" t="s">
        <v>585</v>
      </c>
      <c r="CF23" s="600" t="s">
        <v>1088</v>
      </c>
      <c r="CG23" s="580" t="s">
        <v>1169</v>
      </c>
      <c r="CH23" s="580"/>
      <c r="CI23" s="581" t="s">
        <v>972</v>
      </c>
      <c r="CJ23" s="601"/>
    </row>
    <row r="24" spans="1:88" s="602" customFormat="1" ht="15" customHeight="1">
      <c r="A24" s="511">
        <v>13</v>
      </c>
      <c r="B24" s="573">
        <v>3</v>
      </c>
      <c r="C24" s="574" t="s">
        <v>160</v>
      </c>
      <c r="D24" s="575" t="s">
        <v>628</v>
      </c>
      <c r="E24" s="576" t="s">
        <v>135</v>
      </c>
      <c r="F24" s="577" t="s">
        <v>377</v>
      </c>
      <c r="G24" s="578" t="s">
        <v>84</v>
      </c>
      <c r="H24" s="579"/>
      <c r="I24" s="591" t="s">
        <v>39</v>
      </c>
      <c r="J24" s="579" t="s">
        <v>604</v>
      </c>
      <c r="K24" s="579" t="s">
        <v>10</v>
      </c>
      <c r="L24" s="579">
        <v>1</v>
      </c>
      <c r="M24" s="579"/>
      <c r="N24" s="580" t="s">
        <v>100</v>
      </c>
      <c r="O24" s="574" t="s">
        <v>119</v>
      </c>
      <c r="P24" s="574" t="s">
        <v>419</v>
      </c>
      <c r="Q24" s="574">
        <v>1976</v>
      </c>
      <c r="R24" s="579" t="s">
        <v>1648</v>
      </c>
      <c r="S24" s="574" t="s">
        <v>1636</v>
      </c>
      <c r="T24" s="581" t="str">
        <f t="shared" si="12"/>
        <v>Lumajang, 28 JUNI 1976</v>
      </c>
      <c r="U24" s="582">
        <v>27939</v>
      </c>
      <c r="V24" s="582">
        <v>38353</v>
      </c>
      <c r="W24" s="583">
        <f t="shared" ca="1" si="0"/>
        <v>41786</v>
      </c>
      <c r="X24" s="584">
        <f t="shared" ca="1" si="13"/>
        <v>13847</v>
      </c>
      <c r="Y24" s="584">
        <f t="shared" ca="1" si="14"/>
        <v>3433</v>
      </c>
      <c r="Z24" s="575">
        <f t="shared" ca="1" si="15"/>
        <v>37</v>
      </c>
      <c r="AA24" s="575">
        <f t="shared" ca="1" si="16"/>
        <v>11</v>
      </c>
      <c r="AB24" s="585">
        <f t="shared" ca="1" si="17"/>
        <v>37</v>
      </c>
      <c r="AC24" s="575">
        <f t="shared" ca="1" si="18"/>
        <v>37</v>
      </c>
      <c r="AD24" s="575"/>
      <c r="AE24" s="575" t="s">
        <v>415</v>
      </c>
      <c r="AF24" s="575" t="s">
        <v>417</v>
      </c>
      <c r="AG24" s="575" t="s">
        <v>1678</v>
      </c>
      <c r="AH24" s="574" t="s">
        <v>421</v>
      </c>
      <c r="AI24" s="574" t="s">
        <v>424</v>
      </c>
      <c r="AJ24" s="574" t="s">
        <v>1672</v>
      </c>
      <c r="AK24" s="579">
        <f t="shared" ca="1" si="19"/>
        <v>9</v>
      </c>
      <c r="AL24" s="574">
        <f t="shared" ca="1" si="20"/>
        <v>5</v>
      </c>
      <c r="AM24" s="574" t="s">
        <v>669</v>
      </c>
      <c r="AN24" s="574" t="s">
        <v>1203</v>
      </c>
      <c r="AO24" s="586" t="s">
        <v>438</v>
      </c>
      <c r="AP24" s="604" t="s">
        <v>1766</v>
      </c>
      <c r="AQ24" s="588" t="s">
        <v>570</v>
      </c>
      <c r="AR24" s="608" t="s">
        <v>1788</v>
      </c>
      <c r="AS24" s="586" t="s">
        <v>438</v>
      </c>
      <c r="AT24" s="604" t="s">
        <v>1766</v>
      </c>
      <c r="AU24" s="590" t="s">
        <v>123</v>
      </c>
      <c r="AV24" s="591" t="s">
        <v>127</v>
      </c>
      <c r="AW24" s="520" t="str">
        <f t="shared" si="1"/>
        <v>01/04/2012</v>
      </c>
      <c r="AX24" s="580" t="s">
        <v>846</v>
      </c>
      <c r="AY24" s="609">
        <v>110.02</v>
      </c>
      <c r="AZ24" s="586" t="s">
        <v>439</v>
      </c>
      <c r="BA24" s="579">
        <v>552</v>
      </c>
      <c r="BB24" s="579">
        <v>2011</v>
      </c>
      <c r="BC24" s="593">
        <v>553</v>
      </c>
      <c r="BD24" s="579">
        <v>2012</v>
      </c>
      <c r="BE24" s="580" t="s">
        <v>742</v>
      </c>
      <c r="BF24" s="579" t="s">
        <v>597</v>
      </c>
      <c r="BG24" s="579">
        <v>2003</v>
      </c>
      <c r="BH24" s="590" t="s">
        <v>611</v>
      </c>
      <c r="BI24" s="590" t="s">
        <v>746</v>
      </c>
      <c r="BJ24" s="579" t="s">
        <v>1059</v>
      </c>
      <c r="BK24" s="579" t="s">
        <v>1079</v>
      </c>
      <c r="BL24" s="574">
        <v>135</v>
      </c>
      <c r="BM24" s="594" t="s">
        <v>1013</v>
      </c>
      <c r="BN24" s="595" t="s">
        <v>1009</v>
      </c>
      <c r="BO24" s="579" t="s">
        <v>881</v>
      </c>
      <c r="BP24" s="596" t="s">
        <v>940</v>
      </c>
      <c r="BQ24" s="597" t="s">
        <v>872</v>
      </c>
      <c r="BR24" s="574" t="s">
        <v>925</v>
      </c>
      <c r="BS24" s="581" t="s">
        <v>959</v>
      </c>
      <c r="BT24" s="579" t="s">
        <v>182</v>
      </c>
      <c r="BU24" s="598">
        <v>2522500</v>
      </c>
      <c r="BV24" s="860" t="s">
        <v>2034</v>
      </c>
      <c r="BW24" s="860" t="s">
        <v>2033</v>
      </c>
      <c r="BX24" s="860" t="s">
        <v>2072</v>
      </c>
      <c r="BY24" s="860" t="s">
        <v>2073</v>
      </c>
      <c r="BZ24" s="607" t="s">
        <v>1137</v>
      </c>
      <c r="CA24" s="540">
        <f t="shared" si="2"/>
        <v>28</v>
      </c>
      <c r="CB24" s="579">
        <v>24</v>
      </c>
      <c r="CC24" s="579"/>
      <c r="CD24" s="579">
        <v>4</v>
      </c>
      <c r="CE24" s="580" t="s">
        <v>643</v>
      </c>
      <c r="CF24" s="600" t="s">
        <v>1089</v>
      </c>
      <c r="CG24" s="580" t="s">
        <v>1171</v>
      </c>
      <c r="CH24" s="580"/>
      <c r="CI24" s="581" t="s">
        <v>973</v>
      </c>
      <c r="CJ24" s="601"/>
    </row>
    <row r="25" spans="1:88" s="602" customFormat="1" ht="15" customHeight="1">
      <c r="A25" s="511">
        <v>14</v>
      </c>
      <c r="B25" s="573">
        <v>4</v>
      </c>
      <c r="C25" s="574" t="s">
        <v>163</v>
      </c>
      <c r="D25" s="575" t="s">
        <v>630</v>
      </c>
      <c r="E25" s="576" t="s">
        <v>138</v>
      </c>
      <c r="F25" s="577" t="s">
        <v>380</v>
      </c>
      <c r="G25" s="578" t="s">
        <v>591</v>
      </c>
      <c r="H25" s="579" t="s">
        <v>38</v>
      </c>
      <c r="I25" s="579"/>
      <c r="J25" s="579" t="s">
        <v>604</v>
      </c>
      <c r="K25" s="579" t="s">
        <v>10</v>
      </c>
      <c r="L25" s="579">
        <v>1</v>
      </c>
      <c r="M25" s="579"/>
      <c r="N25" s="580" t="s">
        <v>100</v>
      </c>
      <c r="O25" s="574" t="s">
        <v>427</v>
      </c>
      <c r="P25" s="574" t="s">
        <v>415</v>
      </c>
      <c r="Q25" s="574">
        <v>1965</v>
      </c>
      <c r="R25" s="579" t="s">
        <v>1648</v>
      </c>
      <c r="S25" s="574" t="s">
        <v>1637</v>
      </c>
      <c r="T25" s="581" t="str">
        <f t="shared" si="12"/>
        <v>Lumajang, 06 JULI 1965</v>
      </c>
      <c r="U25" s="582">
        <v>23929</v>
      </c>
      <c r="V25" s="582">
        <v>34881</v>
      </c>
      <c r="W25" s="583">
        <f t="shared" ca="1" si="0"/>
        <v>41786</v>
      </c>
      <c r="X25" s="584">
        <f t="shared" ca="1" si="13"/>
        <v>17857</v>
      </c>
      <c r="Y25" s="584">
        <f t="shared" ca="1" si="14"/>
        <v>6905</v>
      </c>
      <c r="Z25" s="575">
        <f t="shared" ca="1" si="15"/>
        <v>48</v>
      </c>
      <c r="AA25" s="575">
        <f t="shared" ca="1" si="16"/>
        <v>11</v>
      </c>
      <c r="AB25" s="585">
        <f t="shared" ca="1" si="17"/>
        <v>48</v>
      </c>
      <c r="AC25" s="575">
        <f t="shared" ca="1" si="18"/>
        <v>48</v>
      </c>
      <c r="AD25" s="575"/>
      <c r="AE25" s="575">
        <v>17</v>
      </c>
      <c r="AF25" s="575" t="s">
        <v>422</v>
      </c>
      <c r="AG25" s="575" t="s">
        <v>1665</v>
      </c>
      <c r="AH25" s="579"/>
      <c r="AI25" s="574"/>
      <c r="AJ25" s="574"/>
      <c r="AK25" s="579">
        <f t="shared" ca="1" si="19"/>
        <v>18</v>
      </c>
      <c r="AL25" s="574">
        <f t="shared" ca="1" si="20"/>
        <v>11</v>
      </c>
      <c r="AM25" s="574" t="s">
        <v>1148</v>
      </c>
      <c r="AN25" s="574" t="s">
        <v>465</v>
      </c>
      <c r="AO25" s="586" t="s">
        <v>439</v>
      </c>
      <c r="AP25" s="587" t="s">
        <v>1767</v>
      </c>
      <c r="AQ25" s="588" t="s">
        <v>447</v>
      </c>
      <c r="AR25" s="589" t="s">
        <v>1779</v>
      </c>
      <c r="AS25" s="586" t="s">
        <v>1017</v>
      </c>
      <c r="AT25" s="586"/>
      <c r="AU25" s="590" t="s">
        <v>123</v>
      </c>
      <c r="AV25" s="591" t="s">
        <v>127</v>
      </c>
      <c r="AW25" s="520" t="str">
        <f t="shared" si="1"/>
        <v>01/04/2013</v>
      </c>
      <c r="AX25" s="580" t="s">
        <v>843</v>
      </c>
      <c r="AY25" s="592">
        <v>183.92500000000001</v>
      </c>
      <c r="AZ25" s="586" t="s">
        <v>466</v>
      </c>
      <c r="BA25" s="579">
        <v>564</v>
      </c>
      <c r="BB25" s="579">
        <v>2011</v>
      </c>
      <c r="BC25" s="593">
        <v>565</v>
      </c>
      <c r="BD25" s="579">
        <v>2012</v>
      </c>
      <c r="BE25" s="580" t="s">
        <v>741</v>
      </c>
      <c r="BF25" s="579" t="s">
        <v>596</v>
      </c>
      <c r="BG25" s="579">
        <v>2008</v>
      </c>
      <c r="BH25" s="580" t="s">
        <v>735</v>
      </c>
      <c r="BI25" s="580" t="s">
        <v>738</v>
      </c>
      <c r="BJ25" s="579" t="s">
        <v>1059</v>
      </c>
      <c r="BK25" s="579" t="s">
        <v>1068</v>
      </c>
      <c r="BL25" s="574">
        <v>138</v>
      </c>
      <c r="BM25" s="594" t="s">
        <v>1014</v>
      </c>
      <c r="BN25" s="595" t="s">
        <v>1011</v>
      </c>
      <c r="BO25" s="579" t="s">
        <v>882</v>
      </c>
      <c r="BP25" s="596" t="s">
        <v>943</v>
      </c>
      <c r="BQ25" s="597" t="s">
        <v>864</v>
      </c>
      <c r="BR25" s="574" t="s">
        <v>928</v>
      </c>
      <c r="BS25" s="581" t="s">
        <v>966</v>
      </c>
      <c r="BT25" s="579" t="s">
        <v>185</v>
      </c>
      <c r="BU25" s="598">
        <v>2837500</v>
      </c>
      <c r="BV25" s="860" t="s">
        <v>2044</v>
      </c>
      <c r="BW25" s="860" t="s">
        <v>2033</v>
      </c>
      <c r="BX25" s="860" t="s">
        <v>2082</v>
      </c>
      <c r="BY25" s="860" t="s">
        <v>2083</v>
      </c>
      <c r="BZ25" s="599" t="s">
        <v>716</v>
      </c>
      <c r="CA25" s="540">
        <f t="shared" si="2"/>
        <v>26</v>
      </c>
      <c r="CB25" s="579">
        <v>10</v>
      </c>
      <c r="CC25" s="579">
        <v>8</v>
      </c>
      <c r="CD25" s="579">
        <v>8</v>
      </c>
      <c r="CE25" s="580" t="s">
        <v>583</v>
      </c>
      <c r="CF25" s="600" t="s">
        <v>1092</v>
      </c>
      <c r="CG25" s="580" t="s">
        <v>1167</v>
      </c>
      <c r="CH25" s="580"/>
      <c r="CI25" s="581" t="s">
        <v>974</v>
      </c>
      <c r="CJ25" s="601"/>
    </row>
    <row r="26" spans="1:88" s="602" customFormat="1" ht="15" customHeight="1">
      <c r="A26" s="511">
        <v>15</v>
      </c>
      <c r="B26" s="573">
        <v>5</v>
      </c>
      <c r="C26" s="574" t="s">
        <v>165</v>
      </c>
      <c r="D26" s="575" t="s">
        <v>641</v>
      </c>
      <c r="E26" s="576" t="s">
        <v>139</v>
      </c>
      <c r="F26" s="577" t="s">
        <v>382</v>
      </c>
      <c r="G26" s="578" t="s">
        <v>1133</v>
      </c>
      <c r="H26" s="579"/>
      <c r="I26" s="591" t="s">
        <v>39</v>
      </c>
      <c r="J26" s="579" t="s">
        <v>604</v>
      </c>
      <c r="K26" s="579" t="s">
        <v>10</v>
      </c>
      <c r="L26" s="579">
        <v>1</v>
      </c>
      <c r="M26" s="579"/>
      <c r="N26" s="580" t="s">
        <v>100</v>
      </c>
      <c r="O26" s="574" t="s">
        <v>428</v>
      </c>
      <c r="P26" s="574" t="s">
        <v>419</v>
      </c>
      <c r="Q26" s="574">
        <v>1960</v>
      </c>
      <c r="R26" s="579" t="s">
        <v>1648</v>
      </c>
      <c r="S26" s="574" t="s">
        <v>1636</v>
      </c>
      <c r="T26" s="581" t="str">
        <f t="shared" si="12"/>
        <v>Lumajang, 02 JUNI 1960</v>
      </c>
      <c r="U26" s="582">
        <v>22069</v>
      </c>
      <c r="V26" s="582">
        <v>35612</v>
      </c>
      <c r="W26" s="583">
        <f t="shared" ca="1" si="0"/>
        <v>41786</v>
      </c>
      <c r="X26" s="584">
        <f t="shared" ca="1" si="13"/>
        <v>19717</v>
      </c>
      <c r="Y26" s="584">
        <f t="shared" ca="1" si="14"/>
        <v>6174</v>
      </c>
      <c r="Z26" s="575">
        <f t="shared" ca="1" si="15"/>
        <v>54</v>
      </c>
      <c r="AA26" s="575">
        <f t="shared" ca="1" si="16"/>
        <v>0</v>
      </c>
      <c r="AB26" s="585">
        <f t="shared" ca="1" si="17"/>
        <v>53</v>
      </c>
      <c r="AC26" s="575">
        <f t="shared" ca="1" si="18"/>
        <v>54</v>
      </c>
      <c r="AD26" s="603">
        <v>1</v>
      </c>
      <c r="AE26" s="603">
        <v>15</v>
      </c>
      <c r="AF26" s="575" t="s">
        <v>422</v>
      </c>
      <c r="AG26" s="575" t="s">
        <v>1665</v>
      </c>
      <c r="AH26" s="579">
        <v>16</v>
      </c>
      <c r="AI26" s="574" t="s">
        <v>424</v>
      </c>
      <c r="AJ26" s="574" t="s">
        <v>1661</v>
      </c>
      <c r="AK26" s="579">
        <f t="shared" ca="1" si="19"/>
        <v>16</v>
      </c>
      <c r="AL26" s="574">
        <f t="shared" ca="1" si="20"/>
        <v>11</v>
      </c>
      <c r="AM26" s="574" t="s">
        <v>1148</v>
      </c>
      <c r="AN26" s="574" t="s">
        <v>1229</v>
      </c>
      <c r="AO26" s="586" t="s">
        <v>439</v>
      </c>
      <c r="AP26" s="587" t="s">
        <v>1768</v>
      </c>
      <c r="AQ26" s="588" t="s">
        <v>447</v>
      </c>
      <c r="AR26" s="589" t="s">
        <v>1779</v>
      </c>
      <c r="AS26" s="586" t="s">
        <v>439</v>
      </c>
      <c r="AT26" s="586"/>
      <c r="AU26" s="590" t="s">
        <v>123</v>
      </c>
      <c r="AV26" s="591" t="s">
        <v>127</v>
      </c>
      <c r="AW26" s="520" t="str">
        <f t="shared" si="1"/>
        <v>01/04/2013</v>
      </c>
      <c r="AX26" s="580" t="s">
        <v>848</v>
      </c>
      <c r="AY26" s="592">
        <v>225.29499999999999</v>
      </c>
      <c r="AZ26" s="586" t="s">
        <v>466</v>
      </c>
      <c r="BA26" s="579">
        <v>552</v>
      </c>
      <c r="BB26" s="579">
        <v>2011</v>
      </c>
      <c r="BC26" s="593">
        <v>553</v>
      </c>
      <c r="BD26" s="579">
        <v>2012</v>
      </c>
      <c r="BE26" s="580" t="s">
        <v>741</v>
      </c>
      <c r="BF26" s="579" t="s">
        <v>596</v>
      </c>
      <c r="BG26" s="579">
        <v>2008</v>
      </c>
      <c r="BH26" s="580" t="s">
        <v>336</v>
      </c>
      <c r="BI26" s="580" t="s">
        <v>738</v>
      </c>
      <c r="BJ26" s="574"/>
      <c r="BK26" s="574"/>
      <c r="BL26" s="574"/>
      <c r="BM26" s="594" t="s">
        <v>1013</v>
      </c>
      <c r="BN26" s="595" t="s">
        <v>1009</v>
      </c>
      <c r="BO26" s="579" t="s">
        <v>881</v>
      </c>
      <c r="BP26" s="596" t="s">
        <v>944</v>
      </c>
      <c r="BQ26" s="597" t="s">
        <v>874</v>
      </c>
      <c r="BR26" s="574" t="s">
        <v>930</v>
      </c>
      <c r="BS26" s="581" t="s">
        <v>963</v>
      </c>
      <c r="BT26" s="579" t="s">
        <v>187</v>
      </c>
      <c r="BU26" s="598">
        <v>3044000</v>
      </c>
      <c r="BV26" s="860" t="s">
        <v>2034</v>
      </c>
      <c r="BW26" s="860" t="s">
        <v>2033</v>
      </c>
      <c r="BX26" s="860" t="s">
        <v>2078</v>
      </c>
      <c r="BY26" s="860" t="s">
        <v>2079</v>
      </c>
      <c r="BZ26" s="599" t="s">
        <v>348</v>
      </c>
      <c r="CA26" s="540">
        <f t="shared" si="2"/>
        <v>30</v>
      </c>
      <c r="CB26" s="579"/>
      <c r="CC26" s="579">
        <v>16</v>
      </c>
      <c r="CD26" s="579">
        <v>14</v>
      </c>
      <c r="CE26" s="580" t="s">
        <v>540</v>
      </c>
      <c r="CF26" s="600" t="s">
        <v>1096</v>
      </c>
      <c r="CG26" s="580" t="s">
        <v>1097</v>
      </c>
      <c r="CH26" s="580" t="s">
        <v>1211</v>
      </c>
      <c r="CI26" s="581" t="s">
        <v>976</v>
      </c>
      <c r="CJ26" s="601"/>
    </row>
    <row r="27" spans="1:88" s="639" customFormat="1" ht="15" customHeight="1">
      <c r="A27" s="511">
        <v>16</v>
      </c>
      <c r="B27" s="610">
        <v>2</v>
      </c>
      <c r="C27" s="641" t="s">
        <v>1711</v>
      </c>
      <c r="D27" s="642"/>
      <c r="E27" s="643" t="s">
        <v>1719</v>
      </c>
      <c r="F27" s="642"/>
      <c r="G27" s="617" t="s">
        <v>1706</v>
      </c>
      <c r="H27" s="616" t="s">
        <v>38</v>
      </c>
      <c r="I27" s="616"/>
      <c r="J27" s="616" t="s">
        <v>604</v>
      </c>
      <c r="K27" s="616" t="s">
        <v>10</v>
      </c>
      <c r="L27" s="616">
        <v>1</v>
      </c>
      <c r="M27" s="616"/>
      <c r="N27" s="617" t="s">
        <v>100</v>
      </c>
      <c r="O27" s="616">
        <v>21</v>
      </c>
      <c r="P27" s="620" t="s">
        <v>422</v>
      </c>
      <c r="Q27" s="616">
        <v>1960</v>
      </c>
      <c r="R27" s="616" t="s">
        <v>1648</v>
      </c>
      <c r="S27" s="644" t="s">
        <v>1743</v>
      </c>
      <c r="T27" s="618" t="str">
        <f t="shared" si="12"/>
        <v>Lumajang, 21 SEPTEMBER 1960</v>
      </c>
      <c r="U27" s="619">
        <v>22180</v>
      </c>
      <c r="V27" s="582">
        <v>36708</v>
      </c>
      <c r="W27" s="620">
        <f t="shared" ca="1" si="0"/>
        <v>41786</v>
      </c>
      <c r="X27" s="621">
        <f t="shared" ca="1" si="13"/>
        <v>19606</v>
      </c>
      <c r="Y27" s="621">
        <f t="shared" ca="1" si="14"/>
        <v>5078</v>
      </c>
      <c r="Z27" s="612">
        <f t="shared" ca="1" si="15"/>
        <v>53</v>
      </c>
      <c r="AA27" s="612">
        <f t="shared" ca="1" si="16"/>
        <v>9</v>
      </c>
      <c r="AB27" s="622">
        <f t="shared" ca="1" si="17"/>
        <v>53</v>
      </c>
      <c r="AC27" s="612">
        <f t="shared" ca="1" si="18"/>
        <v>53</v>
      </c>
      <c r="AD27" s="642"/>
      <c r="AE27" s="612">
        <v>12</v>
      </c>
      <c r="AF27" s="612" t="s">
        <v>422</v>
      </c>
      <c r="AG27" s="612" t="s">
        <v>1665</v>
      </c>
      <c r="AH27" s="611">
        <v>12</v>
      </c>
      <c r="AI27" s="611" t="s">
        <v>424</v>
      </c>
      <c r="AJ27" s="645" t="s">
        <v>1659</v>
      </c>
      <c r="AK27" s="616">
        <f t="shared" ca="1" si="19"/>
        <v>13</v>
      </c>
      <c r="AL27" s="611">
        <f t="shared" ca="1" si="20"/>
        <v>11</v>
      </c>
      <c r="AM27" s="611"/>
      <c r="AN27" s="611"/>
      <c r="AO27" s="623" t="s">
        <v>439</v>
      </c>
      <c r="AP27" s="646" t="s">
        <v>1767</v>
      </c>
      <c r="AQ27" s="620" t="s">
        <v>447</v>
      </c>
      <c r="AR27" s="644" t="s">
        <v>1779</v>
      </c>
      <c r="AS27" s="623" t="s">
        <v>1827</v>
      </c>
      <c r="AT27" s="646" t="s">
        <v>1828</v>
      </c>
      <c r="AU27" s="590" t="s">
        <v>123</v>
      </c>
      <c r="AV27" s="628" t="s">
        <v>127</v>
      </c>
      <c r="AW27" s="520" t="str">
        <f t="shared" si="1"/>
        <v>01/04/2013</v>
      </c>
      <c r="AX27" s="617" t="s">
        <v>129</v>
      </c>
      <c r="AY27" s="629"/>
      <c r="AZ27" s="623"/>
      <c r="BA27" s="616"/>
      <c r="BB27" s="616"/>
      <c r="BC27" s="630"/>
      <c r="BD27" s="616"/>
      <c r="BE27" s="617" t="s">
        <v>1829</v>
      </c>
      <c r="BF27" s="616" t="s">
        <v>597</v>
      </c>
      <c r="BG27" s="616">
        <v>1997</v>
      </c>
      <c r="BH27" s="627" t="s">
        <v>612</v>
      </c>
      <c r="BI27" s="627" t="s">
        <v>1830</v>
      </c>
      <c r="BJ27" s="616" t="s">
        <v>1059</v>
      </c>
      <c r="BK27" s="616" t="s">
        <v>1831</v>
      </c>
      <c r="BL27" s="611">
        <v>138</v>
      </c>
      <c r="BM27" s="647"/>
      <c r="BN27" s="611"/>
      <c r="BO27" s="611"/>
      <c r="BP27" s="611"/>
      <c r="BQ27" s="611"/>
      <c r="BR27" s="618"/>
      <c r="BS27" s="618"/>
      <c r="BT27" s="616" t="s">
        <v>1832</v>
      </c>
      <c r="BU27" s="635">
        <v>2675300</v>
      </c>
      <c r="BV27" s="635"/>
      <c r="BW27" s="635"/>
      <c r="BX27" s="635"/>
      <c r="BY27" s="635"/>
      <c r="BZ27" s="617" t="s">
        <v>73</v>
      </c>
      <c r="CA27" s="540">
        <f t="shared" si="2"/>
        <v>26</v>
      </c>
      <c r="CB27" s="616">
        <v>8</v>
      </c>
      <c r="CC27" s="616">
        <v>8</v>
      </c>
      <c r="CD27" s="616">
        <v>10</v>
      </c>
      <c r="CE27" s="617" t="s">
        <v>1726</v>
      </c>
      <c r="CF27" s="617"/>
      <c r="CG27" s="617" t="s">
        <v>1833</v>
      </c>
      <c r="CH27" s="617"/>
      <c r="CI27" s="618" t="s">
        <v>1753</v>
      </c>
      <c r="CJ27" s="638"/>
    </row>
    <row r="28" spans="1:88" s="602" customFormat="1" ht="15" customHeight="1">
      <c r="A28" s="511">
        <v>17</v>
      </c>
      <c r="B28" s="573">
        <v>6</v>
      </c>
      <c r="C28" s="574" t="s">
        <v>164</v>
      </c>
      <c r="D28" s="575" t="s">
        <v>640</v>
      </c>
      <c r="E28" s="576" t="s">
        <v>665</v>
      </c>
      <c r="F28" s="577" t="s">
        <v>381</v>
      </c>
      <c r="G28" s="578" t="s">
        <v>86</v>
      </c>
      <c r="H28" s="579"/>
      <c r="I28" s="591" t="s">
        <v>39</v>
      </c>
      <c r="J28" s="579" t="s">
        <v>604</v>
      </c>
      <c r="K28" s="579" t="s">
        <v>10</v>
      </c>
      <c r="L28" s="579">
        <v>1</v>
      </c>
      <c r="M28" s="579"/>
      <c r="N28" s="580" t="s">
        <v>105</v>
      </c>
      <c r="O28" s="574" t="s">
        <v>117</v>
      </c>
      <c r="P28" s="574" t="s">
        <v>421</v>
      </c>
      <c r="Q28" s="574">
        <v>1970</v>
      </c>
      <c r="R28" s="579" t="s">
        <v>1648</v>
      </c>
      <c r="S28" s="574" t="s">
        <v>1638</v>
      </c>
      <c r="T28" s="581" t="str">
        <f t="shared" si="12"/>
        <v>Blitar, 15 AGUSTUS 1970</v>
      </c>
      <c r="U28" s="582">
        <v>25795</v>
      </c>
      <c r="V28" s="582">
        <v>36708</v>
      </c>
      <c r="W28" s="583">
        <f t="shared" ca="1" si="0"/>
        <v>41786</v>
      </c>
      <c r="X28" s="584">
        <f t="shared" ca="1" si="13"/>
        <v>15991</v>
      </c>
      <c r="Y28" s="584">
        <f t="shared" ca="1" si="14"/>
        <v>5078</v>
      </c>
      <c r="Z28" s="575">
        <f t="shared" ca="1" si="15"/>
        <v>43</v>
      </c>
      <c r="AA28" s="575">
        <f t="shared" ca="1" si="16"/>
        <v>10</v>
      </c>
      <c r="AB28" s="585">
        <f t="shared" ca="1" si="17"/>
        <v>43</v>
      </c>
      <c r="AC28" s="575">
        <f t="shared" ca="1" si="18"/>
        <v>43</v>
      </c>
      <c r="AD28" s="575"/>
      <c r="AE28" s="575">
        <v>12</v>
      </c>
      <c r="AF28" s="575" t="s">
        <v>422</v>
      </c>
      <c r="AG28" s="575" t="s">
        <v>1665</v>
      </c>
      <c r="AH28" s="579">
        <v>12</v>
      </c>
      <c r="AI28" s="574" t="s">
        <v>424</v>
      </c>
      <c r="AJ28" s="574" t="s">
        <v>1659</v>
      </c>
      <c r="AK28" s="579">
        <f t="shared" ca="1" si="19"/>
        <v>13</v>
      </c>
      <c r="AL28" s="574">
        <f t="shared" ca="1" si="20"/>
        <v>11</v>
      </c>
      <c r="AM28" s="574" t="s">
        <v>1148</v>
      </c>
      <c r="AN28" s="574" t="s">
        <v>1205</v>
      </c>
      <c r="AO28" s="586" t="s">
        <v>439</v>
      </c>
      <c r="AP28" s="587" t="s">
        <v>1767</v>
      </c>
      <c r="AQ28" s="588" t="s">
        <v>447</v>
      </c>
      <c r="AR28" s="589" t="s">
        <v>1779</v>
      </c>
      <c r="AS28" s="586" t="s">
        <v>574</v>
      </c>
      <c r="AT28" s="586"/>
      <c r="AU28" s="590" t="s">
        <v>123</v>
      </c>
      <c r="AV28" s="591" t="s">
        <v>127</v>
      </c>
      <c r="AW28" s="520" t="str">
        <f t="shared" si="1"/>
        <v>01/04/2013</v>
      </c>
      <c r="AX28" s="580" t="s">
        <v>129</v>
      </c>
      <c r="AY28" s="592">
        <v>176.57900000000001</v>
      </c>
      <c r="AZ28" s="586" t="s">
        <v>466</v>
      </c>
      <c r="BA28" s="579">
        <v>561</v>
      </c>
      <c r="BB28" s="579">
        <v>2011</v>
      </c>
      <c r="BC28" s="593">
        <v>562</v>
      </c>
      <c r="BD28" s="579">
        <v>2012</v>
      </c>
      <c r="BE28" s="580" t="s">
        <v>743</v>
      </c>
      <c r="BF28" s="579" t="s">
        <v>597</v>
      </c>
      <c r="BG28" s="579">
        <v>1997</v>
      </c>
      <c r="BH28" s="590" t="s">
        <v>612</v>
      </c>
      <c r="BI28" s="590" t="s">
        <v>749</v>
      </c>
      <c r="BJ28" s="574"/>
      <c r="BK28" s="574"/>
      <c r="BL28" s="574"/>
      <c r="BM28" s="594" t="s">
        <v>1014</v>
      </c>
      <c r="BN28" s="595" t="s">
        <v>1011</v>
      </c>
      <c r="BO28" s="579" t="s">
        <v>882</v>
      </c>
      <c r="BP28" s="596" t="s">
        <v>942</v>
      </c>
      <c r="BQ28" s="597" t="s">
        <v>865</v>
      </c>
      <c r="BR28" s="574" t="s">
        <v>929</v>
      </c>
      <c r="BS28" s="581" t="s">
        <v>1126</v>
      </c>
      <c r="BT28" s="579" t="s">
        <v>186</v>
      </c>
      <c r="BU28" s="598">
        <v>2675300</v>
      </c>
      <c r="BV28" s="863" t="s">
        <v>2044</v>
      </c>
      <c r="BW28" s="863" t="s">
        <v>2033</v>
      </c>
      <c r="BX28" s="863" t="s">
        <v>2052</v>
      </c>
      <c r="BY28" s="863" t="s">
        <v>2053</v>
      </c>
      <c r="BZ28" s="599" t="s">
        <v>73</v>
      </c>
      <c r="CA28" s="540">
        <f t="shared" si="2"/>
        <v>26</v>
      </c>
      <c r="CB28" s="579">
        <v>8</v>
      </c>
      <c r="CC28" s="579">
        <v>8</v>
      </c>
      <c r="CD28" s="579">
        <v>10</v>
      </c>
      <c r="CE28" s="580" t="s">
        <v>647</v>
      </c>
      <c r="CF28" s="600" t="s">
        <v>1093</v>
      </c>
      <c r="CG28" s="580" t="s">
        <v>1094</v>
      </c>
      <c r="CH28" s="600" t="s">
        <v>1093</v>
      </c>
      <c r="CI28" s="581" t="s">
        <v>975</v>
      </c>
      <c r="CJ28" s="601"/>
    </row>
    <row r="29" spans="1:88" s="602" customFormat="1" ht="15" customHeight="1">
      <c r="A29" s="511">
        <v>18</v>
      </c>
      <c r="B29" s="573">
        <v>7</v>
      </c>
      <c r="C29" s="574" t="s">
        <v>162</v>
      </c>
      <c r="D29" s="575" t="s">
        <v>629</v>
      </c>
      <c r="E29" s="576" t="s">
        <v>137</v>
      </c>
      <c r="F29" s="577" t="s">
        <v>379</v>
      </c>
      <c r="G29" s="578" t="s">
        <v>85</v>
      </c>
      <c r="H29" s="579"/>
      <c r="I29" s="591" t="s">
        <v>39</v>
      </c>
      <c r="J29" s="579" t="s">
        <v>604</v>
      </c>
      <c r="K29" s="579" t="s">
        <v>10</v>
      </c>
      <c r="L29" s="579">
        <v>1</v>
      </c>
      <c r="M29" s="579"/>
      <c r="N29" s="580" t="s">
        <v>104</v>
      </c>
      <c r="O29" s="574" t="s">
        <v>291</v>
      </c>
      <c r="P29" s="574" t="s">
        <v>417</v>
      </c>
      <c r="Q29" s="574">
        <v>1971</v>
      </c>
      <c r="R29" s="579" t="s">
        <v>1648</v>
      </c>
      <c r="S29" s="574" t="s">
        <v>1645</v>
      </c>
      <c r="T29" s="581" t="str">
        <f t="shared" si="12"/>
        <v>Trenggalek, 05 MARET 1971</v>
      </c>
      <c r="U29" s="582">
        <v>25997</v>
      </c>
      <c r="V29" s="582">
        <v>36708</v>
      </c>
      <c r="W29" s="583">
        <f t="shared" ca="1" si="0"/>
        <v>41786</v>
      </c>
      <c r="X29" s="584">
        <f t="shared" ca="1" si="13"/>
        <v>15789</v>
      </c>
      <c r="Y29" s="584">
        <f t="shared" ca="1" si="14"/>
        <v>5078</v>
      </c>
      <c r="Z29" s="575">
        <f t="shared" ca="1" si="15"/>
        <v>43</v>
      </c>
      <c r="AA29" s="575">
        <f t="shared" ca="1" si="16"/>
        <v>3</v>
      </c>
      <c r="AB29" s="585">
        <f t="shared" ca="1" si="17"/>
        <v>43</v>
      </c>
      <c r="AC29" s="575">
        <f t="shared" ca="1" si="18"/>
        <v>43</v>
      </c>
      <c r="AD29" s="575"/>
      <c r="AE29" s="575">
        <v>12</v>
      </c>
      <c r="AF29" s="575" t="s">
        <v>422</v>
      </c>
      <c r="AG29" s="575" t="s">
        <v>1665</v>
      </c>
      <c r="AH29" s="579">
        <v>12</v>
      </c>
      <c r="AI29" s="574" t="s">
        <v>424</v>
      </c>
      <c r="AJ29" s="574" t="s">
        <v>1659</v>
      </c>
      <c r="AK29" s="579">
        <f t="shared" ca="1" si="19"/>
        <v>13</v>
      </c>
      <c r="AL29" s="574">
        <f t="shared" ca="1" si="20"/>
        <v>11</v>
      </c>
      <c r="AM29" s="574" t="s">
        <v>1148</v>
      </c>
      <c r="AN29" s="574" t="s">
        <v>1205</v>
      </c>
      <c r="AO29" s="586" t="s">
        <v>439</v>
      </c>
      <c r="AP29" s="604" t="s">
        <v>1767</v>
      </c>
      <c r="AQ29" s="588" t="s">
        <v>447</v>
      </c>
      <c r="AR29" s="589" t="s">
        <v>1779</v>
      </c>
      <c r="AS29" s="586" t="s">
        <v>439</v>
      </c>
      <c r="AT29" s="586"/>
      <c r="AU29" s="590" t="s">
        <v>123</v>
      </c>
      <c r="AV29" s="591" t="s">
        <v>127</v>
      </c>
      <c r="AW29" s="520" t="str">
        <f t="shared" si="1"/>
        <v>01/04/2013</v>
      </c>
      <c r="AX29" s="580" t="s">
        <v>129</v>
      </c>
      <c r="AY29" s="592">
        <v>180.852</v>
      </c>
      <c r="AZ29" s="586" t="s">
        <v>466</v>
      </c>
      <c r="BA29" s="579">
        <v>558</v>
      </c>
      <c r="BB29" s="579">
        <v>2011</v>
      </c>
      <c r="BC29" s="593">
        <v>559</v>
      </c>
      <c r="BD29" s="579">
        <v>2012</v>
      </c>
      <c r="BE29" s="580" t="s">
        <v>747</v>
      </c>
      <c r="BF29" s="579" t="s">
        <v>597</v>
      </c>
      <c r="BG29" s="579">
        <v>1999</v>
      </c>
      <c r="BH29" s="590" t="s">
        <v>612</v>
      </c>
      <c r="BI29" s="590" t="s">
        <v>748</v>
      </c>
      <c r="BJ29" s="574"/>
      <c r="BK29" s="574"/>
      <c r="BL29" s="574"/>
      <c r="BM29" s="594" t="s">
        <v>1014</v>
      </c>
      <c r="BN29" s="595" t="s">
        <v>1011</v>
      </c>
      <c r="BO29" s="579" t="s">
        <v>882</v>
      </c>
      <c r="BP29" s="596" t="s">
        <v>942</v>
      </c>
      <c r="BQ29" s="597" t="s">
        <v>863</v>
      </c>
      <c r="BR29" s="574" t="s">
        <v>927</v>
      </c>
      <c r="BS29" s="581" t="s">
        <v>954</v>
      </c>
      <c r="BT29" s="579" t="s">
        <v>184</v>
      </c>
      <c r="BU29" s="598">
        <v>2675300</v>
      </c>
      <c r="BV29" s="862" t="s">
        <v>2044</v>
      </c>
      <c r="BW29" s="862" t="s">
        <v>2033</v>
      </c>
      <c r="BX29" s="862" t="s">
        <v>2045</v>
      </c>
      <c r="BY29" s="862" t="s">
        <v>2046</v>
      </c>
      <c r="BZ29" s="599" t="s">
        <v>73</v>
      </c>
      <c r="CA29" s="540">
        <f t="shared" si="2"/>
        <v>27</v>
      </c>
      <c r="CB29" s="579">
        <v>4</v>
      </c>
      <c r="CC29" s="579">
        <v>8</v>
      </c>
      <c r="CD29" s="579">
        <v>15</v>
      </c>
      <c r="CE29" s="580" t="s">
        <v>646</v>
      </c>
      <c r="CF29" s="600" t="s">
        <v>1091</v>
      </c>
      <c r="CG29" s="580" t="s">
        <v>1168</v>
      </c>
      <c r="CH29" s="580"/>
      <c r="CI29" s="581" t="s">
        <v>1021</v>
      </c>
      <c r="CJ29" s="601"/>
    </row>
    <row r="30" spans="1:88" s="639" customFormat="1" ht="15" customHeight="1">
      <c r="A30" s="511">
        <v>19</v>
      </c>
      <c r="B30" s="610">
        <v>1</v>
      </c>
      <c r="C30" s="611" t="s">
        <v>1002</v>
      </c>
      <c r="D30" s="612" t="s">
        <v>1153</v>
      </c>
      <c r="E30" s="613" t="s">
        <v>154</v>
      </c>
      <c r="F30" s="614" t="s">
        <v>393</v>
      </c>
      <c r="G30" s="617" t="s">
        <v>1005</v>
      </c>
      <c r="H30" s="616" t="s">
        <v>38</v>
      </c>
      <c r="I30" s="616"/>
      <c r="J30" s="616" t="s">
        <v>604</v>
      </c>
      <c r="K30" s="616" t="s">
        <v>10</v>
      </c>
      <c r="L30" s="616">
        <v>1</v>
      </c>
      <c r="M30" s="616"/>
      <c r="N30" s="617" t="s">
        <v>100</v>
      </c>
      <c r="O30" s="611" t="s">
        <v>112</v>
      </c>
      <c r="P30" s="611" t="s">
        <v>420</v>
      </c>
      <c r="Q30" s="611">
        <v>1974</v>
      </c>
      <c r="R30" s="616" t="s">
        <v>1648</v>
      </c>
      <c r="S30" s="611" t="s">
        <v>1644</v>
      </c>
      <c r="T30" s="618" t="str">
        <f t="shared" si="12"/>
        <v>Lumajang, 22 FEBRUARI 1974</v>
      </c>
      <c r="U30" s="619">
        <v>27082</v>
      </c>
      <c r="V30" s="619">
        <v>38353</v>
      </c>
      <c r="W30" s="620">
        <f t="shared" ca="1" si="0"/>
        <v>41786</v>
      </c>
      <c r="X30" s="621">
        <f t="shared" ca="1" si="13"/>
        <v>14704</v>
      </c>
      <c r="Y30" s="621">
        <f t="shared" ca="1" si="14"/>
        <v>3433</v>
      </c>
      <c r="Z30" s="612">
        <f t="shared" ca="1" si="15"/>
        <v>40</v>
      </c>
      <c r="AA30" s="612">
        <f t="shared" ca="1" si="16"/>
        <v>3</v>
      </c>
      <c r="AB30" s="622">
        <f t="shared" ca="1" si="17"/>
        <v>40</v>
      </c>
      <c r="AC30" s="612">
        <f t="shared" ca="1" si="18"/>
        <v>40</v>
      </c>
      <c r="AD30" s="612"/>
      <c r="AE30" s="612" t="s">
        <v>415</v>
      </c>
      <c r="AF30" s="612" t="s">
        <v>422</v>
      </c>
      <c r="AG30" s="612" t="s">
        <v>1671</v>
      </c>
      <c r="AH30" s="611" t="s">
        <v>421</v>
      </c>
      <c r="AI30" s="611" t="s">
        <v>424</v>
      </c>
      <c r="AJ30" s="611" t="s">
        <v>1672</v>
      </c>
      <c r="AK30" s="616">
        <f t="shared" ca="1" si="19"/>
        <v>9</v>
      </c>
      <c r="AL30" s="611">
        <f t="shared" ca="1" si="20"/>
        <v>5</v>
      </c>
      <c r="AM30" s="611" t="s">
        <v>1004</v>
      </c>
      <c r="AN30" s="611" t="s">
        <v>1203</v>
      </c>
      <c r="AO30" s="623" t="s">
        <v>438</v>
      </c>
      <c r="AP30" s="646" t="s">
        <v>1765</v>
      </c>
      <c r="AQ30" s="620" t="s">
        <v>570</v>
      </c>
      <c r="AR30" s="657" t="s">
        <v>1788</v>
      </c>
      <c r="AS30" s="623" t="s">
        <v>454</v>
      </c>
      <c r="AT30" s="646" t="s">
        <v>1789</v>
      </c>
      <c r="AU30" s="627" t="s">
        <v>122</v>
      </c>
      <c r="AV30" s="628" t="s">
        <v>126</v>
      </c>
      <c r="AW30" s="520" t="str">
        <f t="shared" si="1"/>
        <v>01/10/2012</v>
      </c>
      <c r="AX30" s="617" t="s">
        <v>129</v>
      </c>
      <c r="AY30" s="629">
        <v>110.15</v>
      </c>
      <c r="AZ30" s="623" t="s">
        <v>439</v>
      </c>
      <c r="BA30" s="616">
        <v>579</v>
      </c>
      <c r="BB30" s="616">
        <v>2011</v>
      </c>
      <c r="BC30" s="630">
        <v>579</v>
      </c>
      <c r="BD30" s="616">
        <v>2012</v>
      </c>
      <c r="BE30" s="617" t="s">
        <v>772</v>
      </c>
      <c r="BF30" s="616" t="s">
        <v>596</v>
      </c>
      <c r="BG30" s="616">
        <v>2011</v>
      </c>
      <c r="BH30" s="627" t="s">
        <v>73</v>
      </c>
      <c r="BI30" s="627" t="s">
        <v>775</v>
      </c>
      <c r="BJ30" s="616" t="s">
        <v>1059</v>
      </c>
      <c r="BK30" s="616" t="s">
        <v>1060</v>
      </c>
      <c r="BL30" s="611">
        <v>135</v>
      </c>
      <c r="BM30" s="647"/>
      <c r="BN30" s="618"/>
      <c r="BO30" s="611" t="s">
        <v>335</v>
      </c>
      <c r="BP30" s="611"/>
      <c r="BQ30" s="611" t="s">
        <v>1888</v>
      </c>
      <c r="BR30" s="611"/>
      <c r="BS30" s="618" t="s">
        <v>1889</v>
      </c>
      <c r="BT30" s="611" t="s">
        <v>202</v>
      </c>
      <c r="BU30" s="635">
        <v>2420100</v>
      </c>
      <c r="BV30" s="863" t="s">
        <v>2049</v>
      </c>
      <c r="BW30" s="863" t="s">
        <v>2033</v>
      </c>
      <c r="BX30" s="863" t="s">
        <v>2050</v>
      </c>
      <c r="BY30" s="865" t="s">
        <v>2051</v>
      </c>
      <c r="BZ30" s="617" t="s">
        <v>73</v>
      </c>
      <c r="CA30" s="540">
        <f t="shared" si="2"/>
        <v>26</v>
      </c>
      <c r="CB30" s="616">
        <v>8</v>
      </c>
      <c r="CC30" s="616">
        <v>8</v>
      </c>
      <c r="CD30" s="616">
        <v>10</v>
      </c>
      <c r="CE30" s="617" t="s">
        <v>433</v>
      </c>
      <c r="CF30" s="617"/>
      <c r="CG30" s="617" t="s">
        <v>1172</v>
      </c>
      <c r="CH30" s="637" t="s">
        <v>1213</v>
      </c>
      <c r="CI30" s="618" t="s">
        <v>990</v>
      </c>
      <c r="CJ30" s="638"/>
    </row>
    <row r="31" spans="1:88" s="639" customFormat="1" ht="15" customHeight="1">
      <c r="A31" s="511">
        <v>20</v>
      </c>
      <c r="B31" s="610">
        <v>3</v>
      </c>
      <c r="C31" s="611" t="s">
        <v>166</v>
      </c>
      <c r="D31" s="612" t="s">
        <v>639</v>
      </c>
      <c r="E31" s="613" t="s">
        <v>140</v>
      </c>
      <c r="F31" s="614" t="s">
        <v>383</v>
      </c>
      <c r="G31" s="615" t="s">
        <v>87</v>
      </c>
      <c r="H31" s="616" t="s">
        <v>38</v>
      </c>
      <c r="I31" s="616"/>
      <c r="J31" s="616" t="s">
        <v>604</v>
      </c>
      <c r="K31" s="616" t="s">
        <v>10</v>
      </c>
      <c r="L31" s="616">
        <v>1</v>
      </c>
      <c r="M31" s="616"/>
      <c r="N31" s="617" t="s">
        <v>100</v>
      </c>
      <c r="O31" s="611" t="s">
        <v>289</v>
      </c>
      <c r="P31" s="611" t="s">
        <v>420</v>
      </c>
      <c r="Q31" s="611">
        <v>1967</v>
      </c>
      <c r="R31" s="616" t="s">
        <v>1648</v>
      </c>
      <c r="S31" s="611" t="s">
        <v>1644</v>
      </c>
      <c r="T31" s="618" t="str">
        <f t="shared" si="12"/>
        <v>Lumajang, 01 FEBRUARI 1967</v>
      </c>
      <c r="U31" s="619">
        <v>24504</v>
      </c>
      <c r="V31" s="619">
        <v>37773</v>
      </c>
      <c r="W31" s="620">
        <f t="shared" ca="1" si="0"/>
        <v>41786</v>
      </c>
      <c r="X31" s="621">
        <f t="shared" ca="1" si="13"/>
        <v>17282</v>
      </c>
      <c r="Y31" s="621">
        <f t="shared" ca="1" si="14"/>
        <v>4013</v>
      </c>
      <c r="Z31" s="612">
        <f t="shared" ca="1" si="15"/>
        <v>47</v>
      </c>
      <c r="AA31" s="612">
        <f t="shared" ca="1" si="16"/>
        <v>4</v>
      </c>
      <c r="AB31" s="622">
        <f t="shared" ca="1" si="17"/>
        <v>47</v>
      </c>
      <c r="AC31" s="612">
        <f t="shared" ca="1" si="18"/>
        <v>47</v>
      </c>
      <c r="AD31" s="612"/>
      <c r="AE31" s="612" t="s">
        <v>421</v>
      </c>
      <c r="AF31" s="612" t="s">
        <v>416</v>
      </c>
      <c r="AG31" s="612" t="s">
        <v>1664</v>
      </c>
      <c r="AH31" s="611">
        <v>10</v>
      </c>
      <c r="AI31" s="611" t="s">
        <v>424</v>
      </c>
      <c r="AJ31" s="611" t="s">
        <v>1677</v>
      </c>
      <c r="AK31" s="616">
        <f t="shared" ca="1" si="19"/>
        <v>10</v>
      </c>
      <c r="AL31" s="611">
        <f t="shared" ca="1" si="20"/>
        <v>12</v>
      </c>
      <c r="AM31" s="611" t="s">
        <v>459</v>
      </c>
      <c r="AN31" s="611" t="s">
        <v>1147</v>
      </c>
      <c r="AO31" s="623" t="s">
        <v>440</v>
      </c>
      <c r="AP31" s="624" t="s">
        <v>1769</v>
      </c>
      <c r="AQ31" s="625" t="s">
        <v>448</v>
      </c>
      <c r="AR31" s="626" t="s">
        <v>1778</v>
      </c>
      <c r="AS31" s="623" t="s">
        <v>440</v>
      </c>
      <c r="AT31" s="623"/>
      <c r="AU31" s="627" t="s">
        <v>122</v>
      </c>
      <c r="AV31" s="628" t="s">
        <v>126</v>
      </c>
      <c r="AW31" s="520" t="str">
        <f t="shared" si="1"/>
        <v>01/10/2011</v>
      </c>
      <c r="AX31" s="617" t="s">
        <v>849</v>
      </c>
      <c r="AY31" s="629">
        <v>176.553</v>
      </c>
      <c r="AZ31" s="623" t="s">
        <v>465</v>
      </c>
      <c r="BA31" s="616">
        <v>550</v>
      </c>
      <c r="BB31" s="616">
        <v>2011</v>
      </c>
      <c r="BC31" s="630">
        <v>550</v>
      </c>
      <c r="BD31" s="616">
        <v>2012</v>
      </c>
      <c r="BE31" s="617" t="s">
        <v>743</v>
      </c>
      <c r="BF31" s="616" t="s">
        <v>597</v>
      </c>
      <c r="BG31" s="616">
        <v>1992</v>
      </c>
      <c r="BH31" s="627" t="s">
        <v>613</v>
      </c>
      <c r="BI31" s="627" t="s">
        <v>751</v>
      </c>
      <c r="BJ31" s="616"/>
      <c r="BK31" s="616"/>
      <c r="BL31" s="616"/>
      <c r="BM31" s="631" t="s">
        <v>1013</v>
      </c>
      <c r="BN31" s="632" t="s">
        <v>1009</v>
      </c>
      <c r="BO31" s="616" t="s">
        <v>881</v>
      </c>
      <c r="BP31" s="633" t="s">
        <v>945</v>
      </c>
      <c r="BQ31" s="634" t="s">
        <v>875</v>
      </c>
      <c r="BR31" s="611" t="s">
        <v>931</v>
      </c>
      <c r="BS31" s="618" t="s">
        <v>958</v>
      </c>
      <c r="BT31" s="616" t="s">
        <v>188</v>
      </c>
      <c r="BU31" s="635">
        <v>2492400</v>
      </c>
      <c r="BV31" s="863" t="s">
        <v>2034</v>
      </c>
      <c r="BW31" s="863" t="s">
        <v>2033</v>
      </c>
      <c r="BX31" s="863" t="s">
        <v>2062</v>
      </c>
      <c r="BY31" s="863" t="s">
        <v>2063</v>
      </c>
      <c r="BZ31" s="636" t="s">
        <v>717</v>
      </c>
      <c r="CA31" s="540">
        <f t="shared" si="2"/>
        <v>24</v>
      </c>
      <c r="CB31" s="616">
        <v>4</v>
      </c>
      <c r="CC31" s="616">
        <v>8</v>
      </c>
      <c r="CD31" s="616">
        <v>12</v>
      </c>
      <c r="CE31" s="617" t="s">
        <v>648</v>
      </c>
      <c r="CF31" s="637" t="s">
        <v>1098</v>
      </c>
      <c r="CG31" s="617" t="s">
        <v>1099</v>
      </c>
      <c r="CH31" s="637" t="s">
        <v>1098</v>
      </c>
      <c r="CI31" s="618" t="s">
        <v>977</v>
      </c>
      <c r="CJ31" s="638"/>
    </row>
    <row r="32" spans="1:88" s="639" customFormat="1" ht="33" customHeight="1">
      <c r="A32" s="511">
        <v>21</v>
      </c>
      <c r="B32" s="610">
        <v>4</v>
      </c>
      <c r="C32" s="611" t="s">
        <v>167</v>
      </c>
      <c r="D32" s="612" t="s">
        <v>637</v>
      </c>
      <c r="E32" s="613" t="s">
        <v>141</v>
      </c>
      <c r="F32" s="614" t="s">
        <v>384</v>
      </c>
      <c r="G32" s="615" t="s">
        <v>88</v>
      </c>
      <c r="H32" s="616"/>
      <c r="I32" s="628" t="s">
        <v>39</v>
      </c>
      <c r="J32" s="616" t="s">
        <v>604</v>
      </c>
      <c r="K32" s="616" t="s">
        <v>10</v>
      </c>
      <c r="L32" s="616">
        <v>1</v>
      </c>
      <c r="M32" s="616"/>
      <c r="N32" s="617" t="s">
        <v>100</v>
      </c>
      <c r="O32" s="611" t="s">
        <v>118</v>
      </c>
      <c r="P32" s="611" t="s">
        <v>422</v>
      </c>
      <c r="Q32" s="611">
        <v>1967</v>
      </c>
      <c r="R32" s="616" t="s">
        <v>1648</v>
      </c>
      <c r="S32" s="611" t="s">
        <v>1639</v>
      </c>
      <c r="T32" s="618" t="str">
        <f t="shared" si="12"/>
        <v>Lumajang, 27 SEPTEMBER 1967</v>
      </c>
      <c r="U32" s="619">
        <v>24742</v>
      </c>
      <c r="V32" s="619">
        <v>37803</v>
      </c>
      <c r="W32" s="620">
        <f t="shared" ca="1" si="0"/>
        <v>41786</v>
      </c>
      <c r="X32" s="621">
        <f t="shared" ca="1" si="13"/>
        <v>17044</v>
      </c>
      <c r="Y32" s="621">
        <f t="shared" ca="1" si="14"/>
        <v>3983</v>
      </c>
      <c r="Z32" s="612">
        <f t="shared" ca="1" si="15"/>
        <v>46</v>
      </c>
      <c r="AA32" s="612">
        <f t="shared" ca="1" si="16"/>
        <v>8</v>
      </c>
      <c r="AB32" s="622">
        <f t="shared" ca="1" si="17"/>
        <v>46</v>
      </c>
      <c r="AC32" s="612">
        <f t="shared" ca="1" si="18"/>
        <v>46</v>
      </c>
      <c r="AD32" s="612"/>
      <c r="AE32" s="612" t="s">
        <v>421</v>
      </c>
      <c r="AF32" s="612" t="s">
        <v>417</v>
      </c>
      <c r="AG32" s="612" t="s">
        <v>1664</v>
      </c>
      <c r="AH32" s="611">
        <v>10</v>
      </c>
      <c r="AI32" s="611" t="s">
        <v>424</v>
      </c>
      <c r="AJ32" s="611" t="s">
        <v>1661</v>
      </c>
      <c r="AK32" s="616">
        <f t="shared" ca="1" si="19"/>
        <v>10</v>
      </c>
      <c r="AL32" s="611">
        <f t="shared" ca="1" si="20"/>
        <v>11</v>
      </c>
      <c r="AM32" s="611" t="s">
        <v>459</v>
      </c>
      <c r="AN32" s="611" t="s">
        <v>1229</v>
      </c>
      <c r="AO32" s="623" t="s">
        <v>440</v>
      </c>
      <c r="AP32" s="624" t="s">
        <v>1769</v>
      </c>
      <c r="AQ32" s="625" t="s">
        <v>448</v>
      </c>
      <c r="AR32" s="626" t="s">
        <v>1778</v>
      </c>
      <c r="AS32" s="623" t="s">
        <v>440</v>
      </c>
      <c r="AT32" s="623"/>
      <c r="AU32" s="627" t="s">
        <v>122</v>
      </c>
      <c r="AV32" s="628" t="s">
        <v>126</v>
      </c>
      <c r="AW32" s="520" t="str">
        <f t="shared" si="1"/>
        <v>01/10/2011</v>
      </c>
      <c r="AX32" s="617" t="s">
        <v>129</v>
      </c>
      <c r="AY32" s="629">
        <v>180.18199999999999</v>
      </c>
      <c r="AZ32" s="623" t="s">
        <v>465</v>
      </c>
      <c r="BA32" s="616">
        <v>559</v>
      </c>
      <c r="BB32" s="616">
        <v>2011</v>
      </c>
      <c r="BC32" s="630">
        <v>560</v>
      </c>
      <c r="BD32" s="616">
        <v>2012</v>
      </c>
      <c r="BE32" s="617" t="s">
        <v>752</v>
      </c>
      <c r="BF32" s="616" t="s">
        <v>597</v>
      </c>
      <c r="BG32" s="616">
        <v>1992</v>
      </c>
      <c r="BH32" s="627" t="s">
        <v>78</v>
      </c>
      <c r="BI32" s="627" t="s">
        <v>753</v>
      </c>
      <c r="BJ32" s="616"/>
      <c r="BK32" s="616"/>
      <c r="BL32" s="616"/>
      <c r="BM32" s="631" t="s">
        <v>1015</v>
      </c>
      <c r="BN32" s="632" t="s">
        <v>1016</v>
      </c>
      <c r="BO32" s="616" t="s">
        <v>883</v>
      </c>
      <c r="BP32" s="633" t="s">
        <v>946</v>
      </c>
      <c r="BQ32" s="634" t="s">
        <v>917</v>
      </c>
      <c r="BR32" s="616" t="s">
        <v>932</v>
      </c>
      <c r="BS32" s="618" t="s">
        <v>962</v>
      </c>
      <c r="BT32" s="616" t="s">
        <v>189</v>
      </c>
      <c r="BU32" s="635">
        <v>2661100</v>
      </c>
      <c r="BV32" s="635"/>
      <c r="BW32" s="635"/>
      <c r="BX32" s="635"/>
      <c r="BY32" s="635"/>
      <c r="BZ32" s="636" t="s">
        <v>350</v>
      </c>
      <c r="CA32" s="540">
        <f t="shared" si="2"/>
        <v>27</v>
      </c>
      <c r="CB32" s="616">
        <v>9</v>
      </c>
      <c r="CC32" s="616">
        <v>8</v>
      </c>
      <c r="CD32" s="616">
        <v>10</v>
      </c>
      <c r="CE32" s="617" t="s">
        <v>649</v>
      </c>
      <c r="CF32" s="637" t="s">
        <v>1100</v>
      </c>
      <c r="CG32" s="617" t="s">
        <v>1101</v>
      </c>
      <c r="CH32" s="637" t="s">
        <v>1100</v>
      </c>
      <c r="CI32" s="618" t="s">
        <v>978</v>
      </c>
      <c r="CJ32" s="638"/>
    </row>
    <row r="33" spans="1:88" s="639" customFormat="1" ht="15" customHeight="1">
      <c r="A33" s="511">
        <v>22</v>
      </c>
      <c r="B33" s="610">
        <v>5</v>
      </c>
      <c r="C33" s="611" t="s">
        <v>169</v>
      </c>
      <c r="D33" s="612" t="s">
        <v>636</v>
      </c>
      <c r="E33" s="613" t="s">
        <v>143</v>
      </c>
      <c r="F33" s="614" t="s">
        <v>386</v>
      </c>
      <c r="G33" s="615" t="s">
        <v>90</v>
      </c>
      <c r="H33" s="616" t="s">
        <v>38</v>
      </c>
      <c r="I33" s="616"/>
      <c r="J33" s="616" t="s">
        <v>604</v>
      </c>
      <c r="K33" s="616" t="s">
        <v>10</v>
      </c>
      <c r="L33" s="616">
        <v>1</v>
      </c>
      <c r="M33" s="616"/>
      <c r="N33" s="617" t="s">
        <v>100</v>
      </c>
      <c r="O33" s="611" t="s">
        <v>116</v>
      </c>
      <c r="P33" s="611" t="s">
        <v>419</v>
      </c>
      <c r="Q33" s="611">
        <v>1972</v>
      </c>
      <c r="R33" s="616" t="s">
        <v>1648</v>
      </c>
      <c r="S33" s="611" t="s">
        <v>1636</v>
      </c>
      <c r="T33" s="618" t="str">
        <f t="shared" si="12"/>
        <v>Lumajang, 17 JUNI 1972</v>
      </c>
      <c r="U33" s="619">
        <v>26467</v>
      </c>
      <c r="V33" s="619">
        <v>37803</v>
      </c>
      <c r="W33" s="620">
        <f t="shared" ca="1" si="0"/>
        <v>41786</v>
      </c>
      <c r="X33" s="621">
        <f t="shared" ca="1" si="13"/>
        <v>15319</v>
      </c>
      <c r="Y33" s="621">
        <f t="shared" ca="1" si="14"/>
        <v>3983</v>
      </c>
      <c r="Z33" s="612">
        <f t="shared" ca="1" si="15"/>
        <v>41</v>
      </c>
      <c r="AA33" s="612">
        <f t="shared" ca="1" si="16"/>
        <v>12</v>
      </c>
      <c r="AB33" s="622">
        <f t="shared" ca="1" si="17"/>
        <v>41</v>
      </c>
      <c r="AC33" s="612">
        <f t="shared" ca="1" si="18"/>
        <v>41</v>
      </c>
      <c r="AD33" s="612"/>
      <c r="AE33" s="612" t="s">
        <v>421</v>
      </c>
      <c r="AF33" s="612" t="s">
        <v>417</v>
      </c>
      <c r="AG33" s="612" t="s">
        <v>1664</v>
      </c>
      <c r="AH33" s="611">
        <v>10</v>
      </c>
      <c r="AI33" s="611" t="s">
        <v>424</v>
      </c>
      <c r="AJ33" s="611" t="s">
        <v>1661</v>
      </c>
      <c r="AK33" s="616">
        <f t="shared" ca="1" si="19"/>
        <v>10</v>
      </c>
      <c r="AL33" s="611">
        <f t="shared" ca="1" si="20"/>
        <v>11</v>
      </c>
      <c r="AM33" s="611" t="s">
        <v>459</v>
      </c>
      <c r="AN33" s="611" t="s">
        <v>1229</v>
      </c>
      <c r="AO33" s="623" t="s">
        <v>440</v>
      </c>
      <c r="AP33" s="624" t="s">
        <v>1769</v>
      </c>
      <c r="AQ33" s="625" t="s">
        <v>448</v>
      </c>
      <c r="AR33" s="626" t="s">
        <v>1778</v>
      </c>
      <c r="AS33" s="623" t="s">
        <v>574</v>
      </c>
      <c r="AT33" s="623"/>
      <c r="AU33" s="627" t="s">
        <v>122</v>
      </c>
      <c r="AV33" s="628" t="s">
        <v>126</v>
      </c>
      <c r="AW33" s="520" t="str">
        <f t="shared" si="1"/>
        <v>01/10/2011</v>
      </c>
      <c r="AX33" s="617" t="s">
        <v>129</v>
      </c>
      <c r="AY33" s="629">
        <v>173.874</v>
      </c>
      <c r="AZ33" s="623" t="s">
        <v>465</v>
      </c>
      <c r="BA33" s="616">
        <v>556</v>
      </c>
      <c r="BB33" s="616">
        <v>2011</v>
      </c>
      <c r="BC33" s="630">
        <v>557</v>
      </c>
      <c r="BD33" s="616">
        <v>2012</v>
      </c>
      <c r="BE33" s="617" t="s">
        <v>756</v>
      </c>
      <c r="BF33" s="616" t="s">
        <v>597</v>
      </c>
      <c r="BG33" s="616">
        <v>1996</v>
      </c>
      <c r="BH33" s="627" t="s">
        <v>757</v>
      </c>
      <c r="BI33" s="627" t="s">
        <v>758</v>
      </c>
      <c r="BJ33" s="616"/>
      <c r="BK33" s="616"/>
      <c r="BL33" s="616"/>
      <c r="BM33" s="631" t="s">
        <v>1013</v>
      </c>
      <c r="BN33" s="632" t="s">
        <v>1009</v>
      </c>
      <c r="BO33" s="616" t="s">
        <v>881</v>
      </c>
      <c r="BP33" s="633" t="s">
        <v>948</v>
      </c>
      <c r="BQ33" s="634" t="s">
        <v>877</v>
      </c>
      <c r="BR33" s="611" t="s">
        <v>934</v>
      </c>
      <c r="BS33" s="618" t="s">
        <v>967</v>
      </c>
      <c r="BT33" s="616" t="s">
        <v>191</v>
      </c>
      <c r="BU33" s="635">
        <v>2661100</v>
      </c>
      <c r="BV33" s="860" t="s">
        <v>2049</v>
      </c>
      <c r="BW33" s="860" t="s">
        <v>2033</v>
      </c>
      <c r="BX33" s="860" t="s">
        <v>2084</v>
      </c>
      <c r="BY33" s="860" t="s">
        <v>2085</v>
      </c>
      <c r="BZ33" s="636" t="s">
        <v>76</v>
      </c>
      <c r="CA33" s="540">
        <f t="shared" si="2"/>
        <v>24</v>
      </c>
      <c r="CB33" s="616"/>
      <c r="CC33" s="616">
        <v>4</v>
      </c>
      <c r="CD33" s="616">
        <v>20</v>
      </c>
      <c r="CE33" s="617" t="s">
        <v>655</v>
      </c>
      <c r="CF33" s="637" t="s">
        <v>1104</v>
      </c>
      <c r="CG33" s="617" t="s">
        <v>1105</v>
      </c>
      <c r="CH33" s="617"/>
      <c r="CI33" s="618" t="s">
        <v>1023</v>
      </c>
      <c r="CJ33" s="638"/>
    </row>
    <row r="34" spans="1:88" s="639" customFormat="1" ht="15" customHeight="1">
      <c r="A34" s="511">
        <v>23</v>
      </c>
      <c r="B34" s="610">
        <v>6</v>
      </c>
      <c r="C34" s="611" t="s">
        <v>168</v>
      </c>
      <c r="D34" s="612" t="s">
        <v>638</v>
      </c>
      <c r="E34" s="613" t="s">
        <v>142</v>
      </c>
      <c r="F34" s="614" t="s">
        <v>385</v>
      </c>
      <c r="G34" s="615" t="s">
        <v>89</v>
      </c>
      <c r="H34" s="616"/>
      <c r="I34" s="628" t="s">
        <v>39</v>
      </c>
      <c r="J34" s="616" t="s">
        <v>604</v>
      </c>
      <c r="K34" s="616" t="s">
        <v>10</v>
      </c>
      <c r="L34" s="616">
        <v>1</v>
      </c>
      <c r="M34" s="616"/>
      <c r="N34" s="617" t="s">
        <v>100</v>
      </c>
      <c r="O34" s="611" t="s">
        <v>429</v>
      </c>
      <c r="P34" s="611" t="s">
        <v>425</v>
      </c>
      <c r="Q34" s="611">
        <v>1974</v>
      </c>
      <c r="R34" s="616" t="s">
        <v>1648</v>
      </c>
      <c r="S34" s="611" t="s">
        <v>1642</v>
      </c>
      <c r="T34" s="618" t="str">
        <f t="shared" si="12"/>
        <v>Lumajang, 07 DESEMBER 1974</v>
      </c>
      <c r="U34" s="619">
        <v>27370</v>
      </c>
      <c r="V34" s="619">
        <v>37803</v>
      </c>
      <c r="W34" s="620">
        <f t="shared" ca="1" si="0"/>
        <v>41786</v>
      </c>
      <c r="X34" s="621">
        <f t="shared" ca="1" si="13"/>
        <v>14416</v>
      </c>
      <c r="Y34" s="621">
        <f t="shared" ca="1" si="14"/>
        <v>3983</v>
      </c>
      <c r="Z34" s="612">
        <f t="shared" ca="1" si="15"/>
        <v>39</v>
      </c>
      <c r="AA34" s="612">
        <f t="shared" ca="1" si="16"/>
        <v>6</v>
      </c>
      <c r="AB34" s="622">
        <f t="shared" ca="1" si="17"/>
        <v>39</v>
      </c>
      <c r="AC34" s="612">
        <f t="shared" ca="1" si="18"/>
        <v>39</v>
      </c>
      <c r="AD34" s="612"/>
      <c r="AE34" s="612" t="s">
        <v>421</v>
      </c>
      <c r="AF34" s="612" t="s">
        <v>417</v>
      </c>
      <c r="AG34" s="612" t="s">
        <v>1664</v>
      </c>
      <c r="AH34" s="611">
        <v>10</v>
      </c>
      <c r="AI34" s="611" t="s">
        <v>424</v>
      </c>
      <c r="AJ34" s="611" t="s">
        <v>1661</v>
      </c>
      <c r="AK34" s="616">
        <f t="shared" ca="1" si="19"/>
        <v>10</v>
      </c>
      <c r="AL34" s="611">
        <f t="shared" ca="1" si="20"/>
        <v>11</v>
      </c>
      <c r="AM34" s="611" t="s">
        <v>459</v>
      </c>
      <c r="AN34" s="611" t="s">
        <v>1229</v>
      </c>
      <c r="AO34" s="623" t="s">
        <v>440</v>
      </c>
      <c r="AP34" s="640" t="s">
        <v>1769</v>
      </c>
      <c r="AQ34" s="625" t="s">
        <v>448</v>
      </c>
      <c r="AR34" s="626" t="s">
        <v>1778</v>
      </c>
      <c r="AS34" s="623" t="s">
        <v>440</v>
      </c>
      <c r="AT34" s="623"/>
      <c r="AU34" s="627" t="s">
        <v>122</v>
      </c>
      <c r="AV34" s="628" t="s">
        <v>126</v>
      </c>
      <c r="AW34" s="520" t="str">
        <f t="shared" si="1"/>
        <v>01/10/2011</v>
      </c>
      <c r="AX34" s="617" t="s">
        <v>129</v>
      </c>
      <c r="AY34" s="629">
        <v>183.58799999999999</v>
      </c>
      <c r="AZ34" s="623" t="s">
        <v>465</v>
      </c>
      <c r="BA34" s="616">
        <v>556</v>
      </c>
      <c r="BB34" s="616">
        <v>2011</v>
      </c>
      <c r="BC34" s="630">
        <v>557</v>
      </c>
      <c r="BD34" s="616">
        <v>2012</v>
      </c>
      <c r="BE34" s="617" t="s">
        <v>755</v>
      </c>
      <c r="BF34" s="616" t="s">
        <v>597</v>
      </c>
      <c r="BG34" s="616">
        <v>1998</v>
      </c>
      <c r="BH34" s="627" t="s">
        <v>1020</v>
      </c>
      <c r="BI34" s="627" t="s">
        <v>754</v>
      </c>
      <c r="BJ34" s="616"/>
      <c r="BK34" s="616"/>
      <c r="BL34" s="616"/>
      <c r="BM34" s="631" t="s">
        <v>1013</v>
      </c>
      <c r="BN34" s="632" t="s">
        <v>1009</v>
      </c>
      <c r="BO34" s="616" t="s">
        <v>881</v>
      </c>
      <c r="BP34" s="633" t="s">
        <v>947</v>
      </c>
      <c r="BQ34" s="634" t="s">
        <v>876</v>
      </c>
      <c r="BR34" s="611" t="s">
        <v>933</v>
      </c>
      <c r="BS34" s="618" t="s">
        <v>956</v>
      </c>
      <c r="BT34" s="616" t="s">
        <v>190</v>
      </c>
      <c r="BU34" s="635">
        <v>2661100</v>
      </c>
      <c r="BV34" s="860" t="s">
        <v>2034</v>
      </c>
      <c r="BW34" s="860" t="s">
        <v>2033</v>
      </c>
      <c r="BX34" s="860" t="s">
        <v>2070</v>
      </c>
      <c r="BY34" s="860" t="s">
        <v>2071</v>
      </c>
      <c r="BZ34" s="636" t="s">
        <v>351</v>
      </c>
      <c r="CA34" s="540">
        <f t="shared" si="2"/>
        <v>24</v>
      </c>
      <c r="CB34" s="616">
        <v>6</v>
      </c>
      <c r="CC34" s="616">
        <v>6</v>
      </c>
      <c r="CD34" s="616">
        <v>12</v>
      </c>
      <c r="CE34" s="617" t="s">
        <v>650</v>
      </c>
      <c r="CF34" s="637" t="s">
        <v>1102</v>
      </c>
      <c r="CG34" s="617" t="s">
        <v>1103</v>
      </c>
      <c r="CH34" s="637" t="s">
        <v>1102</v>
      </c>
      <c r="CI34" s="618" t="s">
        <v>1022</v>
      </c>
      <c r="CJ34" s="638"/>
    </row>
    <row r="35" spans="1:88" s="639" customFormat="1" ht="15" customHeight="1">
      <c r="A35" s="511">
        <v>24</v>
      </c>
      <c r="B35" s="610">
        <v>7</v>
      </c>
      <c r="C35" s="641" t="s">
        <v>1701</v>
      </c>
      <c r="D35" s="642">
        <v>510185668</v>
      </c>
      <c r="E35" s="643" t="s">
        <v>1700</v>
      </c>
      <c r="F35" s="642"/>
      <c r="G35" s="617" t="s">
        <v>1699</v>
      </c>
      <c r="H35" s="616" t="s">
        <v>38</v>
      </c>
      <c r="I35" s="616"/>
      <c r="J35" s="616" t="s">
        <v>604</v>
      </c>
      <c r="K35" s="616" t="s">
        <v>10</v>
      </c>
      <c r="L35" s="616">
        <v>1</v>
      </c>
      <c r="M35" s="616"/>
      <c r="N35" s="617" t="s">
        <v>100</v>
      </c>
      <c r="O35" s="616">
        <v>12</v>
      </c>
      <c r="P35" s="620" t="s">
        <v>422</v>
      </c>
      <c r="Q35" s="616">
        <v>1967</v>
      </c>
      <c r="R35" s="616" t="s">
        <v>1648</v>
      </c>
      <c r="S35" s="644" t="s">
        <v>1743</v>
      </c>
      <c r="T35" s="618" t="str">
        <f t="shared" si="12"/>
        <v>Lumajang, 12 SEPTEMBER 1967</v>
      </c>
      <c r="U35" s="619">
        <v>24727</v>
      </c>
      <c r="V35" s="619">
        <v>37742</v>
      </c>
      <c r="W35" s="620">
        <f t="shared" ca="1" si="0"/>
        <v>41786</v>
      </c>
      <c r="X35" s="621">
        <f t="shared" ca="1" si="13"/>
        <v>17059</v>
      </c>
      <c r="Y35" s="621">
        <f t="shared" ca="1" si="14"/>
        <v>4044</v>
      </c>
      <c r="Z35" s="612">
        <f t="shared" ca="1" si="15"/>
        <v>46</v>
      </c>
      <c r="AA35" s="612">
        <f t="shared" ca="1" si="16"/>
        <v>9</v>
      </c>
      <c r="AB35" s="622">
        <f t="shared" ca="1" si="17"/>
        <v>46</v>
      </c>
      <c r="AC35" s="612">
        <f t="shared" ca="1" si="18"/>
        <v>46</v>
      </c>
      <c r="AD35" s="642"/>
      <c r="AE35" s="612" t="s">
        <v>421</v>
      </c>
      <c r="AF35" s="612" t="s">
        <v>416</v>
      </c>
      <c r="AG35" s="612" t="s">
        <v>1664</v>
      </c>
      <c r="AH35" s="611">
        <v>10</v>
      </c>
      <c r="AI35" s="611" t="s">
        <v>424</v>
      </c>
      <c r="AJ35" s="645">
        <v>41426</v>
      </c>
      <c r="AK35" s="616">
        <f t="shared" ca="1" si="19"/>
        <v>11</v>
      </c>
      <c r="AL35" s="611">
        <f t="shared" ca="1" si="20"/>
        <v>1</v>
      </c>
      <c r="AM35" s="611"/>
      <c r="AN35" s="611"/>
      <c r="AO35" s="623" t="s">
        <v>440</v>
      </c>
      <c r="AP35" s="646" t="s">
        <v>1769</v>
      </c>
      <c r="AQ35" s="620" t="s">
        <v>448</v>
      </c>
      <c r="AR35" s="644" t="s">
        <v>1874</v>
      </c>
      <c r="AS35" s="623" t="s">
        <v>1692</v>
      </c>
      <c r="AT35" s="646" t="s">
        <v>1828</v>
      </c>
      <c r="AU35" s="627" t="s">
        <v>122</v>
      </c>
      <c r="AV35" s="628" t="s">
        <v>126</v>
      </c>
      <c r="AW35" s="520" t="str">
        <f t="shared" si="1"/>
        <v>01/10/2011</v>
      </c>
      <c r="AX35" s="617" t="s">
        <v>129</v>
      </c>
      <c r="AY35" s="629"/>
      <c r="AZ35" s="623"/>
      <c r="BA35" s="616"/>
      <c r="BB35" s="616"/>
      <c r="BC35" s="630"/>
      <c r="BD35" s="616"/>
      <c r="BE35" s="617" t="s">
        <v>811</v>
      </c>
      <c r="BF35" s="616" t="s">
        <v>597</v>
      </c>
      <c r="BG35" s="616">
        <v>1996</v>
      </c>
      <c r="BH35" s="627" t="s">
        <v>1872</v>
      </c>
      <c r="BI35" s="627" t="s">
        <v>1873</v>
      </c>
      <c r="BJ35" s="616" t="s">
        <v>1059</v>
      </c>
      <c r="BK35" s="616" t="s">
        <v>1871</v>
      </c>
      <c r="BL35" s="611">
        <v>219</v>
      </c>
      <c r="BM35" s="652" t="s">
        <v>1816</v>
      </c>
      <c r="BN35" s="611"/>
      <c r="BO35" s="611"/>
      <c r="BP35" s="652" t="s">
        <v>1814</v>
      </c>
      <c r="BQ35" s="668" t="s">
        <v>1864</v>
      </c>
      <c r="BR35" s="653" t="s">
        <v>1807</v>
      </c>
      <c r="BS35" s="654" t="s">
        <v>1793</v>
      </c>
      <c r="BT35" s="655" t="s">
        <v>1800</v>
      </c>
      <c r="BU35" s="635">
        <v>2492400</v>
      </c>
      <c r="BV35" s="863" t="s">
        <v>2049</v>
      </c>
      <c r="BW35" s="863" t="s">
        <v>2033</v>
      </c>
      <c r="BX35" s="863" t="s">
        <v>2060</v>
      </c>
      <c r="BY35" s="863" t="s">
        <v>2061</v>
      </c>
      <c r="BZ35" s="617" t="s">
        <v>76</v>
      </c>
      <c r="CA35" s="540">
        <f t="shared" si="2"/>
        <v>24</v>
      </c>
      <c r="CB35" s="616">
        <v>12</v>
      </c>
      <c r="CC35" s="616">
        <v>10</v>
      </c>
      <c r="CD35" s="616">
        <v>2</v>
      </c>
      <c r="CE35" s="617"/>
      <c r="CF35" s="617"/>
      <c r="CG35" s="656" t="s">
        <v>1821</v>
      </c>
      <c r="CH35" s="617"/>
      <c r="CI35" s="618" t="s">
        <v>1756</v>
      </c>
      <c r="CJ35" s="638"/>
    </row>
    <row r="36" spans="1:88" s="639" customFormat="1" ht="15" customHeight="1">
      <c r="A36" s="511">
        <v>25</v>
      </c>
      <c r="B36" s="610">
        <v>8</v>
      </c>
      <c r="C36" s="611" t="s">
        <v>171</v>
      </c>
      <c r="D36" s="612" t="s">
        <v>634</v>
      </c>
      <c r="E36" s="613" t="s">
        <v>145</v>
      </c>
      <c r="F36" s="614" t="s">
        <v>388</v>
      </c>
      <c r="G36" s="615" t="s">
        <v>92</v>
      </c>
      <c r="H36" s="616" t="s">
        <v>38</v>
      </c>
      <c r="I36" s="616"/>
      <c r="J36" s="616" t="s">
        <v>604</v>
      </c>
      <c r="K36" s="616" t="s">
        <v>10</v>
      </c>
      <c r="L36" s="616">
        <v>1</v>
      </c>
      <c r="M36" s="616"/>
      <c r="N36" s="617" t="s">
        <v>106</v>
      </c>
      <c r="O36" s="611" t="s">
        <v>111</v>
      </c>
      <c r="P36" s="611" t="s">
        <v>290</v>
      </c>
      <c r="Q36" s="611">
        <v>1970</v>
      </c>
      <c r="R36" s="616" t="s">
        <v>1648</v>
      </c>
      <c r="S36" s="611" t="s">
        <v>1641</v>
      </c>
      <c r="T36" s="618" t="str">
        <f t="shared" si="12"/>
        <v>Kulon Progo, 12 NOPEMBER 1970</v>
      </c>
      <c r="U36" s="619">
        <v>25884</v>
      </c>
      <c r="V36" s="619">
        <v>37803</v>
      </c>
      <c r="W36" s="620">
        <f t="shared" ca="1" si="0"/>
        <v>41786</v>
      </c>
      <c r="X36" s="621">
        <f t="shared" ca="1" si="13"/>
        <v>15902</v>
      </c>
      <c r="Y36" s="621">
        <f t="shared" ca="1" si="14"/>
        <v>3983</v>
      </c>
      <c r="Z36" s="612">
        <f t="shared" ca="1" si="15"/>
        <v>43</v>
      </c>
      <c r="AA36" s="612">
        <f t="shared" ca="1" si="16"/>
        <v>7</v>
      </c>
      <c r="AB36" s="622">
        <f t="shared" ca="1" si="17"/>
        <v>43</v>
      </c>
      <c r="AC36" s="612">
        <f t="shared" ca="1" si="18"/>
        <v>43</v>
      </c>
      <c r="AD36" s="612"/>
      <c r="AE36" s="612" t="s">
        <v>422</v>
      </c>
      <c r="AF36" s="612" t="s">
        <v>417</v>
      </c>
      <c r="AG36" s="612" t="s">
        <v>1671</v>
      </c>
      <c r="AH36" s="611">
        <v>10</v>
      </c>
      <c r="AI36" s="611" t="s">
        <v>424</v>
      </c>
      <c r="AJ36" s="611" t="s">
        <v>1661</v>
      </c>
      <c r="AK36" s="616">
        <f t="shared" ca="1" si="19"/>
        <v>10</v>
      </c>
      <c r="AL36" s="611">
        <f t="shared" ca="1" si="20"/>
        <v>11</v>
      </c>
      <c r="AM36" s="611" t="s">
        <v>1004</v>
      </c>
      <c r="AN36" s="611" t="s">
        <v>1229</v>
      </c>
      <c r="AO36" s="623" t="s">
        <v>441</v>
      </c>
      <c r="AP36" s="624" t="s">
        <v>1770</v>
      </c>
      <c r="AQ36" s="620" t="s">
        <v>449</v>
      </c>
      <c r="AR36" s="626" t="s">
        <v>1777</v>
      </c>
      <c r="AS36" s="623" t="s">
        <v>574</v>
      </c>
      <c r="AT36" s="623"/>
      <c r="AU36" s="627" t="s">
        <v>122</v>
      </c>
      <c r="AV36" s="628" t="s">
        <v>126</v>
      </c>
      <c r="AW36" s="520" t="str">
        <f t="shared" si="1"/>
        <v>01/10/2012</v>
      </c>
      <c r="AX36" s="617" t="s">
        <v>850</v>
      </c>
      <c r="AY36" s="629">
        <v>119.65</v>
      </c>
      <c r="AZ36" s="623" t="s">
        <v>467</v>
      </c>
      <c r="BA36" s="616">
        <v>559</v>
      </c>
      <c r="BB36" s="616">
        <v>2011</v>
      </c>
      <c r="BC36" s="630">
        <v>560</v>
      </c>
      <c r="BD36" s="616">
        <v>2012</v>
      </c>
      <c r="BE36" s="617" t="s">
        <v>743</v>
      </c>
      <c r="BF36" s="616" t="s">
        <v>597</v>
      </c>
      <c r="BG36" s="616">
        <v>1996</v>
      </c>
      <c r="BH36" s="627" t="s">
        <v>611</v>
      </c>
      <c r="BI36" s="627" t="s">
        <v>761</v>
      </c>
      <c r="BJ36" s="616"/>
      <c r="BK36" s="616"/>
      <c r="BL36" s="616"/>
      <c r="BM36" s="631" t="s">
        <v>1013</v>
      </c>
      <c r="BN36" s="632" t="s">
        <v>1009</v>
      </c>
      <c r="BO36" s="616" t="s">
        <v>881</v>
      </c>
      <c r="BP36" s="633" t="s">
        <v>940</v>
      </c>
      <c r="BQ36" s="634" t="s">
        <v>878</v>
      </c>
      <c r="BR36" s="611" t="s">
        <v>935</v>
      </c>
      <c r="BS36" s="618" t="s">
        <v>965</v>
      </c>
      <c r="BT36" s="616" t="s">
        <v>193</v>
      </c>
      <c r="BU36" s="635">
        <v>2661100</v>
      </c>
      <c r="BV36" s="860" t="s">
        <v>2034</v>
      </c>
      <c r="BW36" s="860" t="s">
        <v>100</v>
      </c>
      <c r="BX36" s="860" t="s">
        <v>2080</v>
      </c>
      <c r="BY36" s="860" t="s">
        <v>2081</v>
      </c>
      <c r="BZ36" s="636" t="s">
        <v>347</v>
      </c>
      <c r="CA36" s="540">
        <f t="shared" si="2"/>
        <v>18</v>
      </c>
      <c r="CB36" s="616"/>
      <c r="CC36" s="616">
        <v>14</v>
      </c>
      <c r="CD36" s="616">
        <v>4</v>
      </c>
      <c r="CE36" s="617" t="s">
        <v>652</v>
      </c>
      <c r="CF36" s="637" t="s">
        <v>1108</v>
      </c>
      <c r="CG36" s="617" t="s">
        <v>1109</v>
      </c>
      <c r="CH36" s="637" t="s">
        <v>1108</v>
      </c>
      <c r="CI36" s="618" t="s">
        <v>1024</v>
      </c>
      <c r="CJ36" s="638"/>
    </row>
    <row r="37" spans="1:88" s="639" customFormat="1" ht="15" customHeight="1">
      <c r="A37" s="511">
        <v>26</v>
      </c>
      <c r="B37" s="610">
        <v>9</v>
      </c>
      <c r="C37" s="611" t="s">
        <v>170</v>
      </c>
      <c r="D37" s="612" t="s">
        <v>635</v>
      </c>
      <c r="E37" s="613" t="s">
        <v>144</v>
      </c>
      <c r="F37" s="614" t="s">
        <v>387</v>
      </c>
      <c r="G37" s="615" t="s">
        <v>91</v>
      </c>
      <c r="H37" s="616" t="s">
        <v>38</v>
      </c>
      <c r="I37" s="616"/>
      <c r="J37" s="616" t="s">
        <v>604</v>
      </c>
      <c r="K37" s="616" t="s">
        <v>10</v>
      </c>
      <c r="L37" s="616">
        <v>1</v>
      </c>
      <c r="M37" s="616"/>
      <c r="N37" s="617" t="s">
        <v>100</v>
      </c>
      <c r="O37" s="648" t="s">
        <v>116</v>
      </c>
      <c r="P37" s="648" t="s">
        <v>416</v>
      </c>
      <c r="Q37" s="648" t="s">
        <v>120</v>
      </c>
      <c r="R37" s="616" t="s">
        <v>1648</v>
      </c>
      <c r="S37" s="648" t="s">
        <v>1646</v>
      </c>
      <c r="T37" s="618" t="str">
        <f t="shared" si="12"/>
        <v>Lumajang, 17 APRIL 1971</v>
      </c>
      <c r="U37" s="619">
        <v>26040</v>
      </c>
      <c r="V37" s="619">
        <v>37803</v>
      </c>
      <c r="W37" s="620">
        <f t="shared" ca="1" si="0"/>
        <v>41786</v>
      </c>
      <c r="X37" s="621">
        <f t="shared" ca="1" si="13"/>
        <v>15746</v>
      </c>
      <c r="Y37" s="621">
        <f t="shared" ca="1" si="14"/>
        <v>3983</v>
      </c>
      <c r="Z37" s="612">
        <f t="shared" ca="1" si="15"/>
        <v>43</v>
      </c>
      <c r="AA37" s="612">
        <f t="shared" ca="1" si="16"/>
        <v>2</v>
      </c>
      <c r="AB37" s="622">
        <f t="shared" ca="1" si="17"/>
        <v>43</v>
      </c>
      <c r="AC37" s="612">
        <f t="shared" ca="1" si="18"/>
        <v>43</v>
      </c>
      <c r="AD37" s="612"/>
      <c r="AE37" s="612" t="s">
        <v>422</v>
      </c>
      <c r="AF37" s="612" t="s">
        <v>417</v>
      </c>
      <c r="AG37" s="612" t="s">
        <v>1671</v>
      </c>
      <c r="AH37" s="611">
        <v>10</v>
      </c>
      <c r="AI37" s="611" t="s">
        <v>424</v>
      </c>
      <c r="AJ37" s="611" t="s">
        <v>1661</v>
      </c>
      <c r="AK37" s="616">
        <f t="shared" ca="1" si="19"/>
        <v>10</v>
      </c>
      <c r="AL37" s="611">
        <f t="shared" ca="1" si="20"/>
        <v>11</v>
      </c>
      <c r="AM37" s="611" t="s">
        <v>1004</v>
      </c>
      <c r="AN37" s="611" t="s">
        <v>1229</v>
      </c>
      <c r="AO37" s="623" t="s">
        <v>441</v>
      </c>
      <c r="AP37" s="624" t="s">
        <v>1770</v>
      </c>
      <c r="AQ37" s="620" t="s">
        <v>449</v>
      </c>
      <c r="AR37" s="649" t="s">
        <v>1776</v>
      </c>
      <c r="AS37" s="623" t="s">
        <v>441</v>
      </c>
      <c r="AT37" s="623"/>
      <c r="AU37" s="627" t="s">
        <v>122</v>
      </c>
      <c r="AV37" s="628" t="s">
        <v>126</v>
      </c>
      <c r="AW37" s="520" t="str">
        <f t="shared" si="1"/>
        <v>01/10/2012</v>
      </c>
      <c r="AX37" s="617" t="s">
        <v>129</v>
      </c>
      <c r="AY37" s="629">
        <v>120.65</v>
      </c>
      <c r="AZ37" s="623" t="s">
        <v>467</v>
      </c>
      <c r="BA37" s="616">
        <v>559</v>
      </c>
      <c r="BB37" s="616">
        <v>2011</v>
      </c>
      <c r="BC37" s="630">
        <v>560</v>
      </c>
      <c r="BD37" s="616">
        <v>2012</v>
      </c>
      <c r="BE37" s="617" t="s">
        <v>760</v>
      </c>
      <c r="BF37" s="616" t="s">
        <v>597</v>
      </c>
      <c r="BG37" s="616">
        <v>1997</v>
      </c>
      <c r="BH37" s="627" t="s">
        <v>614</v>
      </c>
      <c r="BI37" s="627" t="s">
        <v>759</v>
      </c>
      <c r="BJ37" s="616"/>
      <c r="BK37" s="616"/>
      <c r="BL37" s="616"/>
      <c r="BM37" s="631" t="s">
        <v>1130</v>
      </c>
      <c r="BN37" s="632" t="s">
        <v>1009</v>
      </c>
      <c r="BO37" s="616" t="s">
        <v>1129</v>
      </c>
      <c r="BP37" s="650" t="s">
        <v>74</v>
      </c>
      <c r="BQ37" s="611" t="s">
        <v>1127</v>
      </c>
      <c r="BR37" s="611" t="s">
        <v>1128</v>
      </c>
      <c r="BS37" s="618" t="s">
        <v>1890</v>
      </c>
      <c r="BT37" s="616" t="s">
        <v>192</v>
      </c>
      <c r="BU37" s="635">
        <v>2661100</v>
      </c>
      <c r="BV37" s="635"/>
      <c r="BW37" s="635"/>
      <c r="BX37" s="635"/>
      <c r="BY37" s="635"/>
      <c r="BZ37" s="651" t="s">
        <v>1136</v>
      </c>
      <c r="CA37" s="540">
        <f t="shared" si="2"/>
        <v>29</v>
      </c>
      <c r="CB37" s="616"/>
      <c r="CC37" s="616">
        <v>12</v>
      </c>
      <c r="CD37" s="616">
        <v>17</v>
      </c>
      <c r="CE37" s="617" t="s">
        <v>651</v>
      </c>
      <c r="CF37" s="637" t="s">
        <v>1106</v>
      </c>
      <c r="CG37" s="617" t="s">
        <v>1107</v>
      </c>
      <c r="CH37" s="637" t="s">
        <v>1106</v>
      </c>
      <c r="CI37" s="618" t="s">
        <v>980</v>
      </c>
      <c r="CJ37" s="638"/>
    </row>
    <row r="38" spans="1:88" s="639" customFormat="1" ht="15" customHeight="1">
      <c r="A38" s="511">
        <v>27</v>
      </c>
      <c r="B38" s="610">
        <v>10</v>
      </c>
      <c r="C38" s="611" t="s">
        <v>668</v>
      </c>
      <c r="D38" s="612" t="s">
        <v>633</v>
      </c>
      <c r="E38" s="613" t="s">
        <v>146</v>
      </c>
      <c r="F38" s="616" t="s">
        <v>396</v>
      </c>
      <c r="G38" s="615" t="s">
        <v>93</v>
      </c>
      <c r="H38" s="616" t="s">
        <v>38</v>
      </c>
      <c r="I38" s="616"/>
      <c r="J38" s="616" t="s">
        <v>604</v>
      </c>
      <c r="K38" s="616" t="s">
        <v>10</v>
      </c>
      <c r="L38" s="616">
        <v>1</v>
      </c>
      <c r="M38" s="616"/>
      <c r="N38" s="617" t="s">
        <v>107</v>
      </c>
      <c r="O38" s="611" t="s">
        <v>115</v>
      </c>
      <c r="P38" s="620" t="s">
        <v>417</v>
      </c>
      <c r="Q38" s="611">
        <v>1972</v>
      </c>
      <c r="R38" s="616" t="s">
        <v>1648</v>
      </c>
      <c r="S38" s="620" t="s">
        <v>1645</v>
      </c>
      <c r="T38" s="618" t="str">
        <f t="shared" si="12"/>
        <v>Labolu, 26 MARET 1972</v>
      </c>
      <c r="U38" s="619">
        <v>26384</v>
      </c>
      <c r="V38" s="619">
        <v>37803</v>
      </c>
      <c r="W38" s="620">
        <f t="shared" ca="1" si="0"/>
        <v>41786</v>
      </c>
      <c r="X38" s="621">
        <f t="shared" ca="1" si="13"/>
        <v>15402</v>
      </c>
      <c r="Y38" s="621">
        <f t="shared" ca="1" si="14"/>
        <v>3983</v>
      </c>
      <c r="Z38" s="612">
        <f t="shared" ca="1" si="15"/>
        <v>42</v>
      </c>
      <c r="AA38" s="612">
        <f t="shared" ca="1" si="16"/>
        <v>2</v>
      </c>
      <c r="AB38" s="622">
        <f t="shared" ca="1" si="17"/>
        <v>42</v>
      </c>
      <c r="AC38" s="612">
        <f t="shared" ca="1" si="18"/>
        <v>42</v>
      </c>
      <c r="AD38" s="612"/>
      <c r="AE38" s="612" t="s">
        <v>422</v>
      </c>
      <c r="AF38" s="612" t="s">
        <v>417</v>
      </c>
      <c r="AG38" s="612" t="s">
        <v>1671</v>
      </c>
      <c r="AH38" s="611">
        <v>10</v>
      </c>
      <c r="AI38" s="611" t="s">
        <v>424</v>
      </c>
      <c r="AJ38" s="611" t="s">
        <v>1661</v>
      </c>
      <c r="AK38" s="616">
        <f t="shared" ca="1" si="19"/>
        <v>10</v>
      </c>
      <c r="AL38" s="611">
        <f t="shared" ca="1" si="20"/>
        <v>11</v>
      </c>
      <c r="AM38" s="611" t="s">
        <v>1004</v>
      </c>
      <c r="AN38" s="611" t="s">
        <v>465</v>
      </c>
      <c r="AO38" s="623" t="s">
        <v>441</v>
      </c>
      <c r="AP38" s="624" t="s">
        <v>1770</v>
      </c>
      <c r="AQ38" s="620" t="s">
        <v>449</v>
      </c>
      <c r="AR38" s="626" t="s">
        <v>1776</v>
      </c>
      <c r="AS38" s="623" t="s">
        <v>1018</v>
      </c>
      <c r="AT38" s="623"/>
      <c r="AU38" s="627" t="s">
        <v>122</v>
      </c>
      <c r="AV38" s="628" t="s">
        <v>126</v>
      </c>
      <c r="AW38" s="520" t="str">
        <f t="shared" si="1"/>
        <v>01/10/2012</v>
      </c>
      <c r="AX38" s="617" t="s">
        <v>851</v>
      </c>
      <c r="AY38" s="629">
        <v>120.65</v>
      </c>
      <c r="AZ38" s="623" t="s">
        <v>467</v>
      </c>
      <c r="BA38" s="616">
        <v>558</v>
      </c>
      <c r="BB38" s="616">
        <v>2011</v>
      </c>
      <c r="BC38" s="630">
        <v>558</v>
      </c>
      <c r="BD38" s="616">
        <v>2012</v>
      </c>
      <c r="BE38" s="617" t="s">
        <v>743</v>
      </c>
      <c r="BF38" s="616" t="s">
        <v>597</v>
      </c>
      <c r="BG38" s="616">
        <v>1999</v>
      </c>
      <c r="BH38" s="627" t="s">
        <v>611</v>
      </c>
      <c r="BI38" s="627" t="s">
        <v>750</v>
      </c>
      <c r="BJ38" s="616" t="s">
        <v>1059</v>
      </c>
      <c r="BK38" s="616" t="s">
        <v>1066</v>
      </c>
      <c r="BL38" s="616">
        <v>219</v>
      </c>
      <c r="BM38" s="631" t="s">
        <v>1014</v>
      </c>
      <c r="BN38" s="632" t="s">
        <v>1011</v>
      </c>
      <c r="BO38" s="616" t="s">
        <v>882</v>
      </c>
      <c r="BP38" s="633" t="s">
        <v>943</v>
      </c>
      <c r="BQ38" s="634" t="s">
        <v>866</v>
      </c>
      <c r="BR38" s="611" t="s">
        <v>936</v>
      </c>
      <c r="BS38" s="618" t="s">
        <v>936</v>
      </c>
      <c r="BT38" s="616" t="s">
        <v>1977</v>
      </c>
      <c r="BU38" s="635">
        <v>2420100</v>
      </c>
      <c r="BV38" s="635"/>
      <c r="BW38" s="635"/>
      <c r="BX38" s="635"/>
      <c r="BY38" s="635"/>
      <c r="BZ38" s="636" t="s">
        <v>1267</v>
      </c>
      <c r="CA38" s="540">
        <f t="shared" si="2"/>
        <v>26</v>
      </c>
      <c r="CB38" s="616">
        <v>10</v>
      </c>
      <c r="CC38" s="616">
        <v>10</v>
      </c>
      <c r="CD38" s="616">
        <v>6</v>
      </c>
      <c r="CE38" s="617" t="s">
        <v>1132</v>
      </c>
      <c r="CF38" s="637" t="s">
        <v>1110</v>
      </c>
      <c r="CG38" s="617" t="s">
        <v>1111</v>
      </c>
      <c r="CH38" s="637" t="s">
        <v>1110</v>
      </c>
      <c r="CI38" s="618" t="s">
        <v>981</v>
      </c>
      <c r="CJ38" s="638"/>
    </row>
    <row r="39" spans="1:88" s="639" customFormat="1" ht="15" customHeight="1">
      <c r="A39" s="511">
        <v>28</v>
      </c>
      <c r="B39" s="610">
        <v>11</v>
      </c>
      <c r="C39" s="611" t="s">
        <v>173</v>
      </c>
      <c r="D39" s="612" t="s">
        <v>631</v>
      </c>
      <c r="E39" s="613" t="s">
        <v>148</v>
      </c>
      <c r="F39" s="614" t="s">
        <v>390</v>
      </c>
      <c r="G39" s="615" t="s">
        <v>94</v>
      </c>
      <c r="H39" s="616" t="s">
        <v>38</v>
      </c>
      <c r="I39" s="616"/>
      <c r="J39" s="616" t="s">
        <v>604</v>
      </c>
      <c r="K39" s="616" t="s">
        <v>10</v>
      </c>
      <c r="L39" s="616">
        <v>1</v>
      </c>
      <c r="M39" s="616"/>
      <c r="N39" s="617" t="s">
        <v>100</v>
      </c>
      <c r="O39" s="616">
        <v>29</v>
      </c>
      <c r="P39" s="611" t="s">
        <v>419</v>
      </c>
      <c r="Q39" s="616">
        <v>1974</v>
      </c>
      <c r="R39" s="616" t="s">
        <v>1648</v>
      </c>
      <c r="S39" s="611" t="s">
        <v>1735</v>
      </c>
      <c r="T39" s="618" t="str">
        <f t="shared" si="12"/>
        <v>Lumajang, 29 JUNI 1974</v>
      </c>
      <c r="U39" s="619">
        <v>27209</v>
      </c>
      <c r="V39" s="619">
        <v>37834</v>
      </c>
      <c r="W39" s="620">
        <f t="shared" ca="1" si="0"/>
        <v>41786</v>
      </c>
      <c r="X39" s="621">
        <f t="shared" ca="1" si="13"/>
        <v>14577</v>
      </c>
      <c r="Y39" s="621">
        <f t="shared" ca="1" si="14"/>
        <v>3952</v>
      </c>
      <c r="Z39" s="612">
        <f t="shared" ca="1" si="15"/>
        <v>39</v>
      </c>
      <c r="AA39" s="612">
        <f t="shared" ca="1" si="16"/>
        <v>11</v>
      </c>
      <c r="AB39" s="622">
        <f t="shared" ca="1" si="17"/>
        <v>39</v>
      </c>
      <c r="AC39" s="612">
        <f t="shared" ca="1" si="18"/>
        <v>39</v>
      </c>
      <c r="AD39" s="642"/>
      <c r="AE39" s="612" t="s">
        <v>422</v>
      </c>
      <c r="AF39" s="612" t="s">
        <v>420</v>
      </c>
      <c r="AG39" s="612" t="s">
        <v>1671</v>
      </c>
      <c r="AH39" s="611">
        <v>10</v>
      </c>
      <c r="AI39" s="611" t="s">
        <v>424</v>
      </c>
      <c r="AJ39" s="611" t="s">
        <v>1676</v>
      </c>
      <c r="AK39" s="616">
        <f t="shared" ca="1" si="19"/>
        <v>10</v>
      </c>
      <c r="AL39" s="611">
        <f t="shared" ca="1" si="20"/>
        <v>10</v>
      </c>
      <c r="AM39" s="611" t="s">
        <v>1004</v>
      </c>
      <c r="AN39" s="611" t="s">
        <v>465</v>
      </c>
      <c r="AO39" s="623" t="s">
        <v>441</v>
      </c>
      <c r="AP39" s="658" t="s">
        <v>1770</v>
      </c>
      <c r="AQ39" s="620" t="s">
        <v>449</v>
      </c>
      <c r="AR39" s="626" t="s">
        <v>1776</v>
      </c>
      <c r="AS39" s="623" t="s">
        <v>1019</v>
      </c>
      <c r="AT39" s="623"/>
      <c r="AU39" s="627" t="s">
        <v>122</v>
      </c>
      <c r="AV39" s="628" t="s">
        <v>126</v>
      </c>
      <c r="AW39" s="520" t="str">
        <f t="shared" si="1"/>
        <v>01/10/2012</v>
      </c>
      <c r="AX39" s="617" t="s">
        <v>129</v>
      </c>
      <c r="AY39" s="629">
        <v>119.65</v>
      </c>
      <c r="AZ39" s="623" t="s">
        <v>467</v>
      </c>
      <c r="BA39" s="616">
        <v>557</v>
      </c>
      <c r="BB39" s="616">
        <v>2011</v>
      </c>
      <c r="BC39" s="630">
        <v>558</v>
      </c>
      <c r="BD39" s="616">
        <v>2012</v>
      </c>
      <c r="BE39" s="617" t="s">
        <v>765</v>
      </c>
      <c r="BF39" s="616" t="s">
        <v>597</v>
      </c>
      <c r="BG39" s="616">
        <v>2002</v>
      </c>
      <c r="BH39" s="627" t="s">
        <v>337</v>
      </c>
      <c r="BI39" s="627" t="s">
        <v>766</v>
      </c>
      <c r="BJ39" s="611"/>
      <c r="BK39" s="611"/>
      <c r="BL39" s="611"/>
      <c r="BM39" s="647"/>
      <c r="BN39" s="611"/>
      <c r="BO39" s="611" t="s">
        <v>335</v>
      </c>
      <c r="BP39" s="611"/>
      <c r="BQ39" s="611" t="s">
        <v>1886</v>
      </c>
      <c r="BR39" s="611"/>
      <c r="BS39" s="618" t="s">
        <v>1887</v>
      </c>
      <c r="BT39" s="616" t="s">
        <v>195</v>
      </c>
      <c r="BU39" s="635">
        <v>2420100</v>
      </c>
      <c r="BV39" s="863" t="s">
        <v>2049</v>
      </c>
      <c r="BW39" s="862" t="s">
        <v>2039</v>
      </c>
      <c r="BX39" s="863" t="s">
        <v>2054</v>
      </c>
      <c r="BY39" s="865" t="s">
        <v>2055</v>
      </c>
      <c r="BZ39" s="651" t="s">
        <v>1268</v>
      </c>
      <c r="CA39" s="540">
        <f t="shared" si="2"/>
        <v>28</v>
      </c>
      <c r="CB39" s="616">
        <v>12</v>
      </c>
      <c r="CC39" s="616">
        <v>4</v>
      </c>
      <c r="CD39" s="616">
        <v>12</v>
      </c>
      <c r="CE39" s="617" t="s">
        <v>654</v>
      </c>
      <c r="CF39" s="637" t="s">
        <v>1113</v>
      </c>
      <c r="CG39" s="617" t="s">
        <v>1114</v>
      </c>
      <c r="CH39" s="617"/>
      <c r="CI39" s="618" t="s">
        <v>1025</v>
      </c>
      <c r="CJ39" s="638"/>
    </row>
    <row r="40" spans="1:88" s="639" customFormat="1" ht="33" customHeight="1">
      <c r="A40" s="511">
        <v>29</v>
      </c>
      <c r="B40" s="610">
        <v>12</v>
      </c>
      <c r="C40" s="611" t="s">
        <v>172</v>
      </c>
      <c r="D40" s="612" t="s">
        <v>632</v>
      </c>
      <c r="E40" s="613" t="s">
        <v>147</v>
      </c>
      <c r="F40" s="614" t="s">
        <v>389</v>
      </c>
      <c r="G40" s="615" t="s">
        <v>670</v>
      </c>
      <c r="H40" s="616"/>
      <c r="I40" s="628" t="s">
        <v>39</v>
      </c>
      <c r="J40" s="616" t="s">
        <v>604</v>
      </c>
      <c r="K40" s="616" t="s">
        <v>10</v>
      </c>
      <c r="L40" s="616">
        <v>1</v>
      </c>
      <c r="M40" s="616"/>
      <c r="N40" s="617" t="s">
        <v>100</v>
      </c>
      <c r="O40" s="611" t="s">
        <v>116</v>
      </c>
      <c r="P40" s="648" t="s">
        <v>416</v>
      </c>
      <c r="Q40" s="611">
        <v>1977</v>
      </c>
      <c r="R40" s="616" t="s">
        <v>1648</v>
      </c>
      <c r="S40" s="648" t="s">
        <v>1646</v>
      </c>
      <c r="T40" s="618" t="str">
        <f t="shared" si="12"/>
        <v>Lumajang, 17 APRIL 1977</v>
      </c>
      <c r="U40" s="619">
        <v>28232</v>
      </c>
      <c r="V40" s="619">
        <v>37803</v>
      </c>
      <c r="W40" s="620">
        <f t="shared" ca="1" si="0"/>
        <v>41786</v>
      </c>
      <c r="X40" s="621">
        <f t="shared" ca="1" si="13"/>
        <v>13554</v>
      </c>
      <c r="Y40" s="621">
        <f t="shared" ca="1" si="14"/>
        <v>3983</v>
      </c>
      <c r="Z40" s="612">
        <f t="shared" ca="1" si="15"/>
        <v>37</v>
      </c>
      <c r="AA40" s="612">
        <f t="shared" ca="1" si="16"/>
        <v>2</v>
      </c>
      <c r="AB40" s="622">
        <f t="shared" ca="1" si="17"/>
        <v>37</v>
      </c>
      <c r="AC40" s="612">
        <f t="shared" ca="1" si="18"/>
        <v>37</v>
      </c>
      <c r="AD40" s="612"/>
      <c r="AE40" s="612" t="s">
        <v>422</v>
      </c>
      <c r="AF40" s="612" t="s">
        <v>417</v>
      </c>
      <c r="AG40" s="612" t="s">
        <v>1671</v>
      </c>
      <c r="AH40" s="611">
        <v>10</v>
      </c>
      <c r="AI40" s="611" t="s">
        <v>424</v>
      </c>
      <c r="AJ40" s="611" t="s">
        <v>1661</v>
      </c>
      <c r="AK40" s="616">
        <f t="shared" ca="1" si="19"/>
        <v>10</v>
      </c>
      <c r="AL40" s="611">
        <f t="shared" ca="1" si="20"/>
        <v>11</v>
      </c>
      <c r="AM40" s="611" t="s">
        <v>1004</v>
      </c>
      <c r="AN40" s="611" t="s">
        <v>465</v>
      </c>
      <c r="AO40" s="623" t="s">
        <v>441</v>
      </c>
      <c r="AP40" s="624" t="s">
        <v>1770</v>
      </c>
      <c r="AQ40" s="620" t="s">
        <v>449</v>
      </c>
      <c r="AR40" s="626" t="s">
        <v>1776</v>
      </c>
      <c r="AS40" s="623" t="s">
        <v>441</v>
      </c>
      <c r="AT40" s="623"/>
      <c r="AU40" s="627" t="s">
        <v>122</v>
      </c>
      <c r="AV40" s="628" t="s">
        <v>126</v>
      </c>
      <c r="AW40" s="520" t="str">
        <f t="shared" si="1"/>
        <v>01/10/2012</v>
      </c>
      <c r="AX40" s="617" t="s">
        <v>129</v>
      </c>
      <c r="AY40" s="629">
        <v>119.65</v>
      </c>
      <c r="AZ40" s="623" t="s">
        <v>467</v>
      </c>
      <c r="BA40" s="616">
        <v>551</v>
      </c>
      <c r="BB40" s="616">
        <v>2011</v>
      </c>
      <c r="BC40" s="630">
        <v>552</v>
      </c>
      <c r="BD40" s="616">
        <v>2012</v>
      </c>
      <c r="BE40" s="617" t="s">
        <v>763</v>
      </c>
      <c r="BF40" s="616" t="s">
        <v>596</v>
      </c>
      <c r="BG40" s="616">
        <v>2012</v>
      </c>
      <c r="BH40" s="627" t="s">
        <v>764</v>
      </c>
      <c r="BI40" s="627" t="s">
        <v>762</v>
      </c>
      <c r="BJ40" s="616"/>
      <c r="BK40" s="616"/>
      <c r="BL40" s="616"/>
      <c r="BM40" s="631" t="s">
        <v>1015</v>
      </c>
      <c r="BN40" s="632" t="s">
        <v>1016</v>
      </c>
      <c r="BO40" s="616" t="s">
        <v>883</v>
      </c>
      <c r="BP40" s="633" t="s">
        <v>946</v>
      </c>
      <c r="BQ40" s="611" t="s">
        <v>918</v>
      </c>
      <c r="BR40" s="616" t="s">
        <v>937</v>
      </c>
      <c r="BS40" s="618" t="s">
        <v>960</v>
      </c>
      <c r="BT40" s="616" t="s">
        <v>194</v>
      </c>
      <c r="BU40" s="635">
        <v>2420100</v>
      </c>
      <c r="BV40" s="635"/>
      <c r="BW40" s="635"/>
      <c r="BX40" s="635"/>
      <c r="BY40" s="635"/>
      <c r="BZ40" s="636" t="s">
        <v>350</v>
      </c>
      <c r="CA40" s="540">
        <f t="shared" si="2"/>
        <v>24</v>
      </c>
      <c r="CB40" s="616">
        <v>3</v>
      </c>
      <c r="CC40" s="616">
        <v>7</v>
      </c>
      <c r="CD40" s="616">
        <v>14</v>
      </c>
      <c r="CE40" s="617" t="s">
        <v>582</v>
      </c>
      <c r="CF40" s="637" t="s">
        <v>1112</v>
      </c>
      <c r="CG40" s="617" t="s">
        <v>1215</v>
      </c>
      <c r="CH40" s="637" t="s">
        <v>1112</v>
      </c>
      <c r="CI40" s="618" t="s">
        <v>985</v>
      </c>
      <c r="CJ40" s="638"/>
    </row>
    <row r="41" spans="1:88" s="602" customFormat="1" ht="15" customHeight="1">
      <c r="A41" s="511">
        <v>30</v>
      </c>
      <c r="B41" s="573">
        <v>1</v>
      </c>
      <c r="C41" s="574" t="s">
        <v>1006</v>
      </c>
      <c r="D41" s="575" t="s">
        <v>335</v>
      </c>
      <c r="E41" s="576" t="s">
        <v>150</v>
      </c>
      <c r="F41" s="575" t="s">
        <v>335</v>
      </c>
      <c r="G41" s="578" t="s">
        <v>1139</v>
      </c>
      <c r="H41" s="579" t="s">
        <v>38</v>
      </c>
      <c r="I41" s="579"/>
      <c r="J41" s="579" t="s">
        <v>604</v>
      </c>
      <c r="K41" s="579" t="s">
        <v>10</v>
      </c>
      <c r="L41" s="579">
        <v>1</v>
      </c>
      <c r="M41" s="579"/>
      <c r="N41" s="580" t="s">
        <v>108</v>
      </c>
      <c r="O41" s="574" t="s">
        <v>423</v>
      </c>
      <c r="P41" s="574" t="s">
        <v>426</v>
      </c>
      <c r="Q41" s="579">
        <v>1971</v>
      </c>
      <c r="R41" s="579" t="s">
        <v>1648</v>
      </c>
      <c r="S41" s="574" t="s">
        <v>1736</v>
      </c>
      <c r="T41" s="581" t="str">
        <f t="shared" si="12"/>
        <v>Pasuruan , 01 OKTOBER 1971</v>
      </c>
      <c r="U41" s="582">
        <v>26207</v>
      </c>
      <c r="V41" s="582">
        <v>37622</v>
      </c>
      <c r="W41" s="583">
        <f t="shared" ca="1" si="0"/>
        <v>41786</v>
      </c>
      <c r="X41" s="584">
        <f t="shared" ca="1" si="13"/>
        <v>15579</v>
      </c>
      <c r="Y41" s="584">
        <f t="shared" ca="1" si="14"/>
        <v>4164</v>
      </c>
      <c r="Z41" s="575">
        <f t="shared" ca="1" si="15"/>
        <v>42</v>
      </c>
      <c r="AA41" s="575">
        <f t="shared" ca="1" si="16"/>
        <v>8</v>
      </c>
      <c r="AB41" s="585">
        <f t="shared" ca="1" si="17"/>
        <v>42</v>
      </c>
      <c r="AC41" s="575">
        <f t="shared" ca="1" si="18"/>
        <v>42</v>
      </c>
      <c r="AD41" s="575"/>
      <c r="AE41" s="575" t="s">
        <v>419</v>
      </c>
      <c r="AF41" s="575" t="s">
        <v>420</v>
      </c>
      <c r="AG41" s="575" t="s">
        <v>1674</v>
      </c>
      <c r="AH41" s="574">
        <v>10</v>
      </c>
      <c r="AI41" s="574" t="s">
        <v>424</v>
      </c>
      <c r="AJ41" s="574" t="s">
        <v>1672</v>
      </c>
      <c r="AK41" s="579">
        <f t="shared" ca="1" si="19"/>
        <v>11</v>
      </c>
      <c r="AL41" s="574">
        <f t="shared" ca="1" si="20"/>
        <v>5</v>
      </c>
      <c r="AM41" s="574" t="s">
        <v>450</v>
      </c>
      <c r="AN41" s="574" t="s">
        <v>1203</v>
      </c>
      <c r="AO41" s="586" t="s">
        <v>442</v>
      </c>
      <c r="AP41" s="587" t="s">
        <v>1771</v>
      </c>
      <c r="AQ41" s="583" t="s">
        <v>450</v>
      </c>
      <c r="AR41" s="659" t="s">
        <v>1775</v>
      </c>
      <c r="AS41" s="586" t="s">
        <v>442</v>
      </c>
      <c r="AT41" s="586"/>
      <c r="AU41" s="590" t="s">
        <v>124</v>
      </c>
      <c r="AV41" s="591" t="s">
        <v>128</v>
      </c>
      <c r="AW41" s="520" t="str">
        <f t="shared" si="1"/>
        <v>01/03/2009</v>
      </c>
      <c r="AX41" s="580" t="s">
        <v>129</v>
      </c>
      <c r="AY41" s="592">
        <v>118.755</v>
      </c>
      <c r="AZ41" s="586" t="s">
        <v>468</v>
      </c>
      <c r="BA41" s="579">
        <v>550</v>
      </c>
      <c r="BB41" s="579">
        <v>2011</v>
      </c>
      <c r="BC41" s="593">
        <v>550</v>
      </c>
      <c r="BD41" s="579">
        <v>2012</v>
      </c>
      <c r="BE41" s="580" t="s">
        <v>1073</v>
      </c>
      <c r="BF41" s="579" t="s">
        <v>596</v>
      </c>
      <c r="BG41" s="579">
        <v>2012</v>
      </c>
      <c r="BH41" s="590" t="s">
        <v>1071</v>
      </c>
      <c r="BI41" s="590" t="s">
        <v>1072</v>
      </c>
      <c r="BJ41" s="579" t="s">
        <v>1059</v>
      </c>
      <c r="BK41" s="579" t="s">
        <v>1070</v>
      </c>
      <c r="BL41" s="574">
        <v>219</v>
      </c>
      <c r="BM41" s="660"/>
      <c r="BN41" s="574"/>
      <c r="BO41" s="574" t="s">
        <v>335</v>
      </c>
      <c r="BP41" s="574"/>
      <c r="BQ41" s="574"/>
      <c r="BR41" s="574"/>
      <c r="BS41" s="581"/>
      <c r="BT41" s="579" t="s">
        <v>197</v>
      </c>
      <c r="BU41" s="598">
        <v>2391200</v>
      </c>
      <c r="BV41" s="598"/>
      <c r="BW41" s="598"/>
      <c r="BX41" s="598"/>
      <c r="BY41" s="598"/>
      <c r="BZ41" s="607" t="s">
        <v>350</v>
      </c>
      <c r="CA41" s="540">
        <f t="shared" si="2"/>
        <v>28</v>
      </c>
      <c r="CB41" s="579">
        <v>12</v>
      </c>
      <c r="CC41" s="579">
        <v>8</v>
      </c>
      <c r="CD41" s="579">
        <v>8</v>
      </c>
      <c r="CE41" s="580" t="s">
        <v>656</v>
      </c>
      <c r="CF41" s="580"/>
      <c r="CG41" s="580" t="s">
        <v>1208</v>
      </c>
      <c r="CH41" s="600" t="s">
        <v>1207</v>
      </c>
      <c r="CI41" s="581" t="s">
        <v>1026</v>
      </c>
      <c r="CJ41" s="601"/>
    </row>
    <row r="42" spans="1:88" s="602" customFormat="1" ht="15" customHeight="1">
      <c r="A42" s="511">
        <v>31</v>
      </c>
      <c r="B42" s="573">
        <v>2</v>
      </c>
      <c r="C42" s="574" t="s">
        <v>174</v>
      </c>
      <c r="D42" s="575" t="s">
        <v>335</v>
      </c>
      <c r="E42" s="576" t="s">
        <v>149</v>
      </c>
      <c r="F42" s="577" t="s">
        <v>391</v>
      </c>
      <c r="G42" s="578" t="s">
        <v>95</v>
      </c>
      <c r="H42" s="579" t="s">
        <v>38</v>
      </c>
      <c r="I42" s="579"/>
      <c r="J42" s="579" t="s">
        <v>604</v>
      </c>
      <c r="K42" s="579" t="s">
        <v>10</v>
      </c>
      <c r="L42" s="579">
        <v>1</v>
      </c>
      <c r="M42" s="579"/>
      <c r="N42" s="580" t="s">
        <v>100</v>
      </c>
      <c r="O42" s="579">
        <v>22</v>
      </c>
      <c r="P42" s="574" t="s">
        <v>420</v>
      </c>
      <c r="Q42" s="579">
        <v>1976</v>
      </c>
      <c r="R42" s="579" t="s">
        <v>1648</v>
      </c>
      <c r="S42" s="574" t="s">
        <v>1737</v>
      </c>
      <c r="T42" s="581" t="str">
        <f t="shared" si="12"/>
        <v>Lumajang, 22 FEBRUARI 1976</v>
      </c>
      <c r="U42" s="582">
        <v>27812</v>
      </c>
      <c r="V42" s="582">
        <v>39873</v>
      </c>
      <c r="W42" s="583">
        <f t="shared" ca="1" si="0"/>
        <v>41786</v>
      </c>
      <c r="X42" s="584">
        <f t="shared" ca="1" si="13"/>
        <v>13974</v>
      </c>
      <c r="Y42" s="584">
        <f t="shared" ca="1" si="14"/>
        <v>1913</v>
      </c>
      <c r="Z42" s="575">
        <f t="shared" ca="1" si="15"/>
        <v>38</v>
      </c>
      <c r="AA42" s="575">
        <f t="shared" ca="1" si="16"/>
        <v>3</v>
      </c>
      <c r="AB42" s="585">
        <f t="shared" ca="1" si="17"/>
        <v>38</v>
      </c>
      <c r="AC42" s="575">
        <f t="shared" ca="1" si="18"/>
        <v>38</v>
      </c>
      <c r="AD42" s="603"/>
      <c r="AE42" s="575" t="s">
        <v>424</v>
      </c>
      <c r="AF42" s="575" t="s">
        <v>424</v>
      </c>
      <c r="AG42" s="575" t="s">
        <v>1674</v>
      </c>
      <c r="AH42" s="574" t="s">
        <v>416</v>
      </c>
      <c r="AI42" s="574" t="s">
        <v>424</v>
      </c>
      <c r="AJ42" s="574" t="s">
        <v>1660</v>
      </c>
      <c r="AK42" s="579">
        <f t="shared" ca="1" si="19"/>
        <v>5</v>
      </c>
      <c r="AL42" s="574">
        <f t="shared" ca="1" si="20"/>
        <v>3</v>
      </c>
      <c r="AM42" s="574" t="s">
        <v>450</v>
      </c>
      <c r="AN42" s="574" t="s">
        <v>1135</v>
      </c>
      <c r="AO42" s="586" t="s">
        <v>442</v>
      </c>
      <c r="AP42" s="587" t="s">
        <v>1771</v>
      </c>
      <c r="AQ42" s="583" t="s">
        <v>450</v>
      </c>
      <c r="AR42" s="659" t="s">
        <v>1775</v>
      </c>
      <c r="AS42" s="586" t="s">
        <v>442</v>
      </c>
      <c r="AT42" s="586"/>
      <c r="AU42" s="590" t="s">
        <v>124</v>
      </c>
      <c r="AV42" s="591" t="s">
        <v>128</v>
      </c>
      <c r="AW42" s="520" t="str">
        <f t="shared" si="1"/>
        <v>01/03/2009</v>
      </c>
      <c r="AX42" s="580" t="s">
        <v>852</v>
      </c>
      <c r="AY42" s="592">
        <v>118.755</v>
      </c>
      <c r="AZ42" s="586" t="s">
        <v>468</v>
      </c>
      <c r="BA42" s="579">
        <v>557</v>
      </c>
      <c r="BB42" s="579">
        <v>2011</v>
      </c>
      <c r="BC42" s="593">
        <v>558</v>
      </c>
      <c r="BD42" s="579">
        <v>2012</v>
      </c>
      <c r="BE42" s="580" t="s">
        <v>742</v>
      </c>
      <c r="BF42" s="579" t="s">
        <v>597</v>
      </c>
      <c r="BG42" s="579">
        <v>1999</v>
      </c>
      <c r="BH42" s="590" t="s">
        <v>338</v>
      </c>
      <c r="BI42" s="590" t="s">
        <v>767</v>
      </c>
      <c r="BJ42" s="579" t="s">
        <v>1059</v>
      </c>
      <c r="BK42" s="579" t="s">
        <v>1065</v>
      </c>
      <c r="BL42" s="574">
        <v>219</v>
      </c>
      <c r="BM42" s="660"/>
      <c r="BN42" s="574"/>
      <c r="BO42" s="574" t="s">
        <v>335</v>
      </c>
      <c r="BP42" s="574"/>
      <c r="BQ42" s="574" t="s">
        <v>1885</v>
      </c>
      <c r="BR42" s="574"/>
      <c r="BS42" s="581" t="s">
        <v>1884</v>
      </c>
      <c r="BT42" s="579" t="s">
        <v>196</v>
      </c>
      <c r="BU42" s="598">
        <v>2189200</v>
      </c>
      <c r="BV42" s="863" t="s">
        <v>2049</v>
      </c>
      <c r="BW42" s="862" t="s">
        <v>2039</v>
      </c>
      <c r="BX42" s="863" t="s">
        <v>2064</v>
      </c>
      <c r="BY42" s="865" t="s">
        <v>2065</v>
      </c>
      <c r="BZ42" s="607" t="s">
        <v>1269</v>
      </c>
      <c r="CA42" s="540">
        <f t="shared" si="2"/>
        <v>26</v>
      </c>
      <c r="CB42" s="579">
        <v>12</v>
      </c>
      <c r="CC42" s="579">
        <v>11</v>
      </c>
      <c r="CD42" s="579">
        <v>3</v>
      </c>
      <c r="CE42" s="580" t="s">
        <v>653</v>
      </c>
      <c r="CF42" s="600" t="s">
        <v>1115</v>
      </c>
      <c r="CG42" s="580" t="s">
        <v>1116</v>
      </c>
      <c r="CH42" s="580"/>
      <c r="CI42" s="581" t="s">
        <v>986</v>
      </c>
      <c r="CJ42" s="601"/>
    </row>
    <row r="43" spans="1:88" s="602" customFormat="1" ht="15" customHeight="1">
      <c r="A43" s="511">
        <v>32</v>
      </c>
      <c r="B43" s="573">
        <v>3</v>
      </c>
      <c r="C43" s="574" t="s">
        <v>176</v>
      </c>
      <c r="D43" s="575" t="s">
        <v>335</v>
      </c>
      <c r="E43" s="576" t="s">
        <v>152</v>
      </c>
      <c r="F43" s="575" t="s">
        <v>335</v>
      </c>
      <c r="G43" s="578" t="s">
        <v>97</v>
      </c>
      <c r="H43" s="579" t="s">
        <v>38</v>
      </c>
      <c r="I43" s="579"/>
      <c r="J43" s="579" t="s">
        <v>604</v>
      </c>
      <c r="K43" s="579" t="s">
        <v>10</v>
      </c>
      <c r="L43" s="579">
        <v>1</v>
      </c>
      <c r="M43" s="579"/>
      <c r="N43" s="580" t="s">
        <v>109</v>
      </c>
      <c r="O43" s="579">
        <v>22</v>
      </c>
      <c r="P43" s="574" t="s">
        <v>419</v>
      </c>
      <c r="Q43" s="579">
        <v>1979</v>
      </c>
      <c r="R43" s="579" t="s">
        <v>1648</v>
      </c>
      <c r="S43" s="574" t="s">
        <v>1735</v>
      </c>
      <c r="T43" s="581" t="str">
        <f t="shared" si="12"/>
        <v>Bulungan Tanjungselor, 22 JUNI 1979</v>
      </c>
      <c r="U43" s="582">
        <v>29028</v>
      </c>
      <c r="V43" s="582">
        <v>39873</v>
      </c>
      <c r="W43" s="583">
        <f t="shared" ca="1" si="0"/>
        <v>41786</v>
      </c>
      <c r="X43" s="584">
        <f t="shared" ca="1" si="13"/>
        <v>12758</v>
      </c>
      <c r="Y43" s="584">
        <f t="shared" ca="1" si="14"/>
        <v>1913</v>
      </c>
      <c r="Z43" s="575">
        <f t="shared" ca="1" si="15"/>
        <v>34</v>
      </c>
      <c r="AA43" s="575">
        <f t="shared" ca="1" si="16"/>
        <v>12</v>
      </c>
      <c r="AB43" s="585">
        <f t="shared" ca="1" si="17"/>
        <v>34</v>
      </c>
      <c r="AC43" s="575">
        <f t="shared" ca="1" si="18"/>
        <v>34</v>
      </c>
      <c r="AD43" s="603"/>
      <c r="AE43" s="575" t="s">
        <v>424</v>
      </c>
      <c r="AF43" s="575" t="s">
        <v>424</v>
      </c>
      <c r="AG43" s="575" t="s">
        <v>1674</v>
      </c>
      <c r="AH43" s="574" t="s">
        <v>416</v>
      </c>
      <c r="AI43" s="574" t="s">
        <v>424</v>
      </c>
      <c r="AJ43" s="574" t="s">
        <v>1660</v>
      </c>
      <c r="AK43" s="579">
        <f t="shared" ca="1" si="19"/>
        <v>5</v>
      </c>
      <c r="AL43" s="574">
        <f t="shared" ca="1" si="20"/>
        <v>3</v>
      </c>
      <c r="AM43" s="574" t="s">
        <v>450</v>
      </c>
      <c r="AN43" s="574" t="s">
        <v>1135</v>
      </c>
      <c r="AO43" s="586" t="s">
        <v>442</v>
      </c>
      <c r="AP43" s="587" t="s">
        <v>1771</v>
      </c>
      <c r="AQ43" s="583" t="s">
        <v>450</v>
      </c>
      <c r="AR43" s="659" t="s">
        <v>1775</v>
      </c>
      <c r="AS43" s="586" t="s">
        <v>442</v>
      </c>
      <c r="AT43" s="586"/>
      <c r="AU43" s="590" t="s">
        <v>124</v>
      </c>
      <c r="AV43" s="591" t="s">
        <v>128</v>
      </c>
      <c r="AW43" s="520" t="str">
        <f t="shared" si="1"/>
        <v>01/03/2009</v>
      </c>
      <c r="AX43" s="580" t="s">
        <v>129</v>
      </c>
      <c r="AY43" s="592">
        <v>118.755</v>
      </c>
      <c r="AZ43" s="586" t="s">
        <v>468</v>
      </c>
      <c r="BA43" s="579">
        <v>550</v>
      </c>
      <c r="BB43" s="579">
        <v>2011</v>
      </c>
      <c r="BC43" s="593">
        <v>551</v>
      </c>
      <c r="BD43" s="579">
        <v>2012</v>
      </c>
      <c r="BE43" s="580" t="s">
        <v>742</v>
      </c>
      <c r="BF43" s="579" t="s">
        <v>597</v>
      </c>
      <c r="BG43" s="579">
        <v>2001</v>
      </c>
      <c r="BH43" s="590" t="s">
        <v>884</v>
      </c>
      <c r="BI43" s="590" t="s">
        <v>885</v>
      </c>
      <c r="BJ43" s="579" t="s">
        <v>1059</v>
      </c>
      <c r="BK43" s="579" t="s">
        <v>1064</v>
      </c>
      <c r="BL43" s="574">
        <v>219</v>
      </c>
      <c r="BM43" s="660"/>
      <c r="BN43" s="574"/>
      <c r="BO43" s="574" t="s">
        <v>335</v>
      </c>
      <c r="BP43" s="574"/>
      <c r="BQ43" s="574" t="s">
        <v>1880</v>
      </c>
      <c r="BR43" s="574"/>
      <c r="BS43" s="581" t="s">
        <v>1881</v>
      </c>
      <c r="BT43" s="579" t="s">
        <v>199</v>
      </c>
      <c r="BU43" s="598">
        <v>2189200</v>
      </c>
      <c r="BV43" s="863" t="s">
        <v>2044</v>
      </c>
      <c r="BW43" s="863" t="s">
        <v>2033</v>
      </c>
      <c r="BX43" s="863" t="s">
        <v>2066</v>
      </c>
      <c r="BY43" s="865" t="s">
        <v>2067</v>
      </c>
      <c r="BZ43" s="607" t="s">
        <v>76</v>
      </c>
      <c r="CA43" s="540">
        <f t="shared" si="2"/>
        <v>24</v>
      </c>
      <c r="CB43" s="579">
        <v>12</v>
      </c>
      <c r="CC43" s="579">
        <v>8</v>
      </c>
      <c r="CD43" s="579">
        <v>4</v>
      </c>
      <c r="CE43" s="580" t="s">
        <v>584</v>
      </c>
      <c r="CF43" s="580"/>
      <c r="CG43" s="580" t="s">
        <v>1176</v>
      </c>
      <c r="CH43" s="580"/>
      <c r="CI43" s="581" t="s">
        <v>1028</v>
      </c>
      <c r="CJ43" s="601"/>
    </row>
    <row r="44" spans="1:88" s="602" customFormat="1" ht="15" customHeight="1">
      <c r="A44" s="511">
        <v>33</v>
      </c>
      <c r="B44" s="573">
        <v>4</v>
      </c>
      <c r="C44" s="574" t="s">
        <v>175</v>
      </c>
      <c r="D44" s="575" t="s">
        <v>335</v>
      </c>
      <c r="E44" s="576" t="s">
        <v>151</v>
      </c>
      <c r="F44" s="577" t="s">
        <v>392</v>
      </c>
      <c r="G44" s="578" t="s">
        <v>96</v>
      </c>
      <c r="H44" s="579"/>
      <c r="I44" s="591" t="s">
        <v>39</v>
      </c>
      <c r="J44" s="579" t="s">
        <v>604</v>
      </c>
      <c r="K44" s="579" t="s">
        <v>10</v>
      </c>
      <c r="L44" s="579">
        <v>1</v>
      </c>
      <c r="M44" s="579"/>
      <c r="N44" s="580" t="s">
        <v>100</v>
      </c>
      <c r="O44" s="574" t="s">
        <v>422</v>
      </c>
      <c r="P44" s="574" t="s">
        <v>426</v>
      </c>
      <c r="Q44" s="579">
        <v>1981</v>
      </c>
      <c r="R44" s="579" t="s">
        <v>1648</v>
      </c>
      <c r="S44" s="574" t="s">
        <v>1736</v>
      </c>
      <c r="T44" s="581" t="str">
        <f t="shared" si="12"/>
        <v>Lumajang, 09 OKTOBER 1981</v>
      </c>
      <c r="U44" s="582">
        <v>29868</v>
      </c>
      <c r="V44" s="582">
        <v>39873</v>
      </c>
      <c r="W44" s="583">
        <f t="shared" ca="1" si="0"/>
        <v>41786</v>
      </c>
      <c r="X44" s="584">
        <f t="shared" ca="1" si="13"/>
        <v>11918</v>
      </c>
      <c r="Y44" s="584">
        <f t="shared" ca="1" si="14"/>
        <v>1913</v>
      </c>
      <c r="Z44" s="575">
        <f t="shared" ca="1" si="15"/>
        <v>32</v>
      </c>
      <c r="AA44" s="575">
        <f t="shared" ca="1" si="16"/>
        <v>8</v>
      </c>
      <c r="AB44" s="585">
        <f t="shared" ca="1" si="17"/>
        <v>32</v>
      </c>
      <c r="AC44" s="575">
        <f t="shared" ca="1" si="18"/>
        <v>32</v>
      </c>
      <c r="AD44" s="575"/>
      <c r="AE44" s="575" t="s">
        <v>424</v>
      </c>
      <c r="AF44" s="575" t="s">
        <v>424</v>
      </c>
      <c r="AG44" s="575" t="s">
        <v>1674</v>
      </c>
      <c r="AH44" s="574" t="s">
        <v>416</v>
      </c>
      <c r="AI44" s="574" t="s">
        <v>424</v>
      </c>
      <c r="AJ44" s="574" t="s">
        <v>1660</v>
      </c>
      <c r="AK44" s="579">
        <f t="shared" ca="1" si="19"/>
        <v>5</v>
      </c>
      <c r="AL44" s="574">
        <f t="shared" ca="1" si="20"/>
        <v>3</v>
      </c>
      <c r="AM44" s="574" t="s">
        <v>450</v>
      </c>
      <c r="AN44" s="574" t="s">
        <v>1135</v>
      </c>
      <c r="AO44" s="586" t="s">
        <v>442</v>
      </c>
      <c r="AP44" s="587" t="s">
        <v>1771</v>
      </c>
      <c r="AQ44" s="583" t="s">
        <v>450</v>
      </c>
      <c r="AR44" s="659" t="s">
        <v>1775</v>
      </c>
      <c r="AS44" s="586" t="s">
        <v>442</v>
      </c>
      <c r="AT44" s="586"/>
      <c r="AU44" s="590" t="s">
        <v>124</v>
      </c>
      <c r="AV44" s="591" t="s">
        <v>128</v>
      </c>
      <c r="AW44" s="520" t="str">
        <f t="shared" si="1"/>
        <v>01/03/2009</v>
      </c>
      <c r="AX44" s="580" t="s">
        <v>129</v>
      </c>
      <c r="AY44" s="592">
        <v>118.755</v>
      </c>
      <c r="AZ44" s="586" t="s">
        <v>468</v>
      </c>
      <c r="BA44" s="579">
        <v>550</v>
      </c>
      <c r="BB44" s="579">
        <v>2011</v>
      </c>
      <c r="BC44" s="593">
        <v>551</v>
      </c>
      <c r="BD44" s="579">
        <v>2012</v>
      </c>
      <c r="BE44" s="580" t="s">
        <v>742</v>
      </c>
      <c r="BF44" s="579" t="s">
        <v>597</v>
      </c>
      <c r="BG44" s="579">
        <v>2004</v>
      </c>
      <c r="BH44" s="590" t="s">
        <v>339</v>
      </c>
      <c r="BI44" s="590" t="s">
        <v>770</v>
      </c>
      <c r="BJ44" s="574"/>
      <c r="BK44" s="574"/>
      <c r="BL44" s="574"/>
      <c r="BM44" s="660"/>
      <c r="BN44" s="574"/>
      <c r="BO44" s="574" t="s">
        <v>335</v>
      </c>
      <c r="BP44" s="574"/>
      <c r="BQ44" s="574" t="s">
        <v>1883</v>
      </c>
      <c r="BR44" s="574"/>
      <c r="BS44" s="581" t="s">
        <v>1882</v>
      </c>
      <c r="BT44" s="579" t="s">
        <v>198</v>
      </c>
      <c r="BU44" s="598">
        <v>2189200</v>
      </c>
      <c r="BV44" s="199" t="s">
        <v>2032</v>
      </c>
      <c r="BW44" s="199" t="s">
        <v>2033</v>
      </c>
      <c r="BX44" s="199" t="s">
        <v>2030</v>
      </c>
      <c r="BY44" s="861" t="s">
        <v>2031</v>
      </c>
      <c r="BZ44" s="607" t="s">
        <v>352</v>
      </c>
      <c r="CA44" s="540">
        <f t="shared" si="2"/>
        <v>27</v>
      </c>
      <c r="CB44" s="579">
        <v>8</v>
      </c>
      <c r="CC44" s="579">
        <v>10</v>
      </c>
      <c r="CD44" s="579">
        <v>9</v>
      </c>
      <c r="CE44" s="580" t="s">
        <v>432</v>
      </c>
      <c r="CF44" s="580"/>
      <c r="CG44" s="580" t="s">
        <v>1175</v>
      </c>
      <c r="CH44" s="580"/>
      <c r="CI44" s="581" t="s">
        <v>1027</v>
      </c>
      <c r="CJ44" s="601"/>
    </row>
    <row r="45" spans="1:88" s="602" customFormat="1" ht="14.25" customHeight="1">
      <c r="A45" s="511">
        <v>34</v>
      </c>
      <c r="B45" s="573">
        <v>5</v>
      </c>
      <c r="C45" s="661" t="s">
        <v>1679</v>
      </c>
      <c r="D45" s="575" t="s">
        <v>335</v>
      </c>
      <c r="E45" s="576" t="s">
        <v>397</v>
      </c>
      <c r="F45" s="575" t="s">
        <v>335</v>
      </c>
      <c r="G45" s="580" t="s">
        <v>98</v>
      </c>
      <c r="H45" s="579"/>
      <c r="I45" s="591" t="s">
        <v>39</v>
      </c>
      <c r="J45" s="579" t="s">
        <v>604</v>
      </c>
      <c r="K45" s="579" t="s">
        <v>10</v>
      </c>
      <c r="L45" s="579">
        <v>1</v>
      </c>
      <c r="M45" s="579"/>
      <c r="N45" s="580" t="s">
        <v>100</v>
      </c>
      <c r="O45" s="579">
        <v>20</v>
      </c>
      <c r="P45" s="583" t="s">
        <v>417</v>
      </c>
      <c r="Q45" s="579">
        <v>1980</v>
      </c>
      <c r="R45" s="579" t="s">
        <v>1648</v>
      </c>
      <c r="S45" s="583" t="s">
        <v>1738</v>
      </c>
      <c r="T45" s="581" t="str">
        <f t="shared" si="12"/>
        <v>Lumajang, 20 MARET 1980</v>
      </c>
      <c r="U45" s="582">
        <v>29300</v>
      </c>
      <c r="V45" s="582">
        <v>40179</v>
      </c>
      <c r="W45" s="583">
        <f t="shared" ca="1" si="0"/>
        <v>41786</v>
      </c>
      <c r="X45" s="584">
        <f t="shared" ca="1" si="13"/>
        <v>12486</v>
      </c>
      <c r="Y45" s="584">
        <f t="shared" ca="1" si="14"/>
        <v>1607</v>
      </c>
      <c r="Z45" s="575">
        <f t="shared" ca="1" si="15"/>
        <v>34</v>
      </c>
      <c r="AA45" s="575">
        <f t="shared" ca="1" si="16"/>
        <v>3</v>
      </c>
      <c r="AB45" s="585">
        <f t="shared" ca="1" si="17"/>
        <v>34</v>
      </c>
      <c r="AC45" s="575">
        <f t="shared" ca="1" si="18"/>
        <v>34</v>
      </c>
      <c r="AD45" s="603"/>
      <c r="AE45" s="575" t="s">
        <v>424</v>
      </c>
      <c r="AF45" s="575" t="s">
        <v>424</v>
      </c>
      <c r="AG45" s="575" t="s">
        <v>1673</v>
      </c>
      <c r="AH45" s="574" t="s">
        <v>420</v>
      </c>
      <c r="AI45" s="574" t="s">
        <v>424</v>
      </c>
      <c r="AJ45" s="574" t="s">
        <v>1675</v>
      </c>
      <c r="AK45" s="579">
        <f t="shared" ca="1" si="19"/>
        <v>4</v>
      </c>
      <c r="AL45" s="574">
        <f t="shared" ca="1" si="20"/>
        <v>5</v>
      </c>
      <c r="AM45" s="574" t="s">
        <v>445</v>
      </c>
      <c r="AN45" s="574" t="s">
        <v>451</v>
      </c>
      <c r="AO45" s="586" t="s">
        <v>443</v>
      </c>
      <c r="AP45" s="662" t="s">
        <v>1772</v>
      </c>
      <c r="AQ45" s="583" t="s">
        <v>445</v>
      </c>
      <c r="AR45" s="663" t="s">
        <v>1774</v>
      </c>
      <c r="AS45" s="586" t="s">
        <v>443</v>
      </c>
      <c r="AT45" s="586"/>
      <c r="AU45" s="590" t="s">
        <v>124</v>
      </c>
      <c r="AV45" s="591" t="s">
        <v>128</v>
      </c>
      <c r="AW45" s="520" t="str">
        <f t="shared" si="1"/>
        <v>01/01/2010</v>
      </c>
      <c r="AX45" s="580" t="s">
        <v>129</v>
      </c>
      <c r="AY45" s="592">
        <v>116.65</v>
      </c>
      <c r="AZ45" s="586" t="s">
        <v>469</v>
      </c>
      <c r="BA45" s="579">
        <v>549</v>
      </c>
      <c r="BB45" s="579">
        <v>2011</v>
      </c>
      <c r="BC45" s="593">
        <v>550</v>
      </c>
      <c r="BD45" s="579">
        <v>2012</v>
      </c>
      <c r="BE45" s="580" t="s">
        <v>772</v>
      </c>
      <c r="BF45" s="579" t="s">
        <v>597</v>
      </c>
      <c r="BG45" s="579">
        <v>2003</v>
      </c>
      <c r="BH45" s="590" t="s">
        <v>77</v>
      </c>
      <c r="BI45" s="590" t="s">
        <v>771</v>
      </c>
      <c r="BJ45" s="574"/>
      <c r="BK45" s="574"/>
      <c r="BL45" s="574"/>
      <c r="BM45" s="660"/>
      <c r="BN45" s="574"/>
      <c r="BO45" s="574" t="s">
        <v>335</v>
      </c>
      <c r="BP45" s="574"/>
      <c r="BQ45" s="574"/>
      <c r="BR45" s="574"/>
      <c r="BS45" s="574"/>
      <c r="BT45" s="579" t="s">
        <v>200</v>
      </c>
      <c r="BU45" s="598">
        <v>1902300</v>
      </c>
      <c r="BV45" s="598"/>
      <c r="BW45" s="598"/>
      <c r="BX45" s="598"/>
      <c r="BY45" s="598"/>
      <c r="BZ45" s="580" t="s">
        <v>77</v>
      </c>
      <c r="CA45" s="540">
        <f t="shared" si="2"/>
        <v>24</v>
      </c>
      <c r="CB45" s="579">
        <v>6</v>
      </c>
      <c r="CC45" s="579">
        <v>8</v>
      </c>
      <c r="CD45" s="579">
        <v>10</v>
      </c>
      <c r="CE45" s="580" t="s">
        <v>657</v>
      </c>
      <c r="CF45" s="580"/>
      <c r="CG45" s="580" t="s">
        <v>1174</v>
      </c>
      <c r="CH45" s="580"/>
      <c r="CI45" s="581" t="s">
        <v>987</v>
      </c>
      <c r="CJ45" s="601"/>
    </row>
    <row r="46" spans="1:88" s="602" customFormat="1" ht="15" customHeight="1">
      <c r="A46" s="511">
        <v>35</v>
      </c>
      <c r="B46" s="573">
        <v>6</v>
      </c>
      <c r="C46" s="661" t="s">
        <v>1680</v>
      </c>
      <c r="D46" s="575" t="s">
        <v>335</v>
      </c>
      <c r="E46" s="576" t="s">
        <v>153</v>
      </c>
      <c r="F46" s="575" t="s">
        <v>335</v>
      </c>
      <c r="G46" s="580" t="s">
        <v>99</v>
      </c>
      <c r="H46" s="579" t="s">
        <v>38</v>
      </c>
      <c r="I46" s="579"/>
      <c r="J46" s="579" t="s">
        <v>604</v>
      </c>
      <c r="K46" s="579" t="s">
        <v>10</v>
      </c>
      <c r="L46" s="579">
        <v>1</v>
      </c>
      <c r="M46" s="579"/>
      <c r="N46" s="580" t="s">
        <v>110</v>
      </c>
      <c r="O46" s="579">
        <v>30</v>
      </c>
      <c r="P46" s="583" t="s">
        <v>418</v>
      </c>
      <c r="Q46" s="579">
        <v>1986</v>
      </c>
      <c r="R46" s="579" t="s">
        <v>1648</v>
      </c>
      <c r="S46" s="583" t="s">
        <v>1739</v>
      </c>
      <c r="T46" s="581" t="str">
        <f t="shared" si="12"/>
        <v>Jember, 30 MEI 1986</v>
      </c>
      <c r="U46" s="582">
        <v>31562</v>
      </c>
      <c r="V46" s="582">
        <v>40179</v>
      </c>
      <c r="W46" s="583">
        <f t="shared" ca="1" si="0"/>
        <v>41786</v>
      </c>
      <c r="X46" s="584">
        <f t="shared" ca="1" si="13"/>
        <v>10224</v>
      </c>
      <c r="Y46" s="584">
        <f t="shared" ca="1" si="14"/>
        <v>1607</v>
      </c>
      <c r="Z46" s="575">
        <f t="shared" ca="1" si="15"/>
        <v>28</v>
      </c>
      <c r="AA46" s="575">
        <f t="shared" ca="1" si="16"/>
        <v>0</v>
      </c>
      <c r="AB46" s="585">
        <f t="shared" ca="1" si="17"/>
        <v>27</v>
      </c>
      <c r="AC46" s="575">
        <f t="shared" ca="1" si="18"/>
        <v>28</v>
      </c>
      <c r="AD46" s="603"/>
      <c r="AE46" s="575" t="s">
        <v>424</v>
      </c>
      <c r="AF46" s="575" t="s">
        <v>424</v>
      </c>
      <c r="AG46" s="575" t="s">
        <v>1673</v>
      </c>
      <c r="AH46" s="574" t="s">
        <v>420</v>
      </c>
      <c r="AI46" s="574" t="s">
        <v>424</v>
      </c>
      <c r="AJ46" s="574"/>
      <c r="AK46" s="579">
        <f t="shared" ca="1" si="19"/>
        <v>4</v>
      </c>
      <c r="AL46" s="574">
        <f t="shared" ca="1" si="20"/>
        <v>5</v>
      </c>
      <c r="AM46" s="574" t="s">
        <v>451</v>
      </c>
      <c r="AN46" s="574"/>
      <c r="AO46" s="586" t="s">
        <v>443</v>
      </c>
      <c r="AP46" s="662" t="s">
        <v>1772</v>
      </c>
      <c r="AQ46" s="583" t="s">
        <v>451</v>
      </c>
      <c r="AR46" s="583"/>
      <c r="AS46" s="586" t="s">
        <v>443</v>
      </c>
      <c r="AT46" s="586"/>
      <c r="AU46" s="590" t="s">
        <v>124</v>
      </c>
      <c r="AV46" s="591" t="s">
        <v>128</v>
      </c>
      <c r="AW46" s="520" t="str">
        <f t="shared" si="1"/>
        <v>01/01/2010</v>
      </c>
      <c r="AX46" s="580" t="s">
        <v>129</v>
      </c>
      <c r="AY46" s="592">
        <v>116.65</v>
      </c>
      <c r="AZ46" s="586" t="s">
        <v>469</v>
      </c>
      <c r="BA46" s="579">
        <v>549</v>
      </c>
      <c r="BB46" s="579">
        <v>2011</v>
      </c>
      <c r="BC46" s="593">
        <v>550</v>
      </c>
      <c r="BD46" s="579">
        <v>2012</v>
      </c>
      <c r="BE46" s="580" t="s">
        <v>773</v>
      </c>
      <c r="BF46" s="579" t="s">
        <v>597</v>
      </c>
      <c r="BG46" s="579">
        <v>2009</v>
      </c>
      <c r="BH46" s="590" t="s">
        <v>722</v>
      </c>
      <c r="BI46" s="590" t="s">
        <v>774</v>
      </c>
      <c r="BJ46" s="579" t="s">
        <v>1059</v>
      </c>
      <c r="BK46" s="579" t="s">
        <v>1069</v>
      </c>
      <c r="BL46" s="574">
        <v>216</v>
      </c>
      <c r="BM46" s="660"/>
      <c r="BN46" s="574"/>
      <c r="BO46" s="574" t="s">
        <v>335</v>
      </c>
      <c r="BP46" s="574"/>
      <c r="BQ46" s="574"/>
      <c r="BR46" s="574"/>
      <c r="BS46" s="574"/>
      <c r="BT46" s="579" t="s">
        <v>201</v>
      </c>
      <c r="BU46" s="598">
        <v>1954900</v>
      </c>
      <c r="BV46" s="598"/>
      <c r="BW46" s="598"/>
      <c r="BX46" s="598"/>
      <c r="BY46" s="598"/>
      <c r="BZ46" s="580" t="s">
        <v>340</v>
      </c>
      <c r="CA46" s="540">
        <f t="shared" si="2"/>
        <v>26</v>
      </c>
      <c r="CB46" s="579">
        <v>6</v>
      </c>
      <c r="CC46" s="579">
        <v>10</v>
      </c>
      <c r="CD46" s="579">
        <v>10</v>
      </c>
      <c r="CE46" s="580" t="s">
        <v>989</v>
      </c>
      <c r="CF46" s="580"/>
      <c r="CG46" s="580" t="s">
        <v>1173</v>
      </c>
      <c r="CH46" s="580"/>
      <c r="CI46" s="581" t="s">
        <v>988</v>
      </c>
      <c r="CJ46" s="601"/>
    </row>
    <row r="47" spans="1:88" s="100" customFormat="1" ht="15" customHeight="1">
      <c r="A47" s="511">
        <v>36</v>
      </c>
      <c r="B47" s="77">
        <v>1</v>
      </c>
      <c r="C47" s="477" t="s">
        <v>1710</v>
      </c>
      <c r="D47" s="88" t="s">
        <v>1868</v>
      </c>
      <c r="E47" s="479" t="s">
        <v>1717</v>
      </c>
      <c r="F47" s="133"/>
      <c r="G47" s="31" t="s">
        <v>1705</v>
      </c>
      <c r="H47" s="472"/>
      <c r="I47" s="472" t="s">
        <v>39</v>
      </c>
      <c r="J47" s="472" t="s">
        <v>604</v>
      </c>
      <c r="K47" s="472" t="s">
        <v>10</v>
      </c>
      <c r="L47" s="472">
        <v>1</v>
      </c>
      <c r="M47" s="472"/>
      <c r="N47" s="31" t="s">
        <v>100</v>
      </c>
      <c r="O47" s="124" t="s">
        <v>416</v>
      </c>
      <c r="P47" s="56" t="s">
        <v>418</v>
      </c>
      <c r="Q47" s="472">
        <v>1965</v>
      </c>
      <c r="R47" s="472" t="s">
        <v>1648</v>
      </c>
      <c r="S47" s="478" t="s">
        <v>1739</v>
      </c>
      <c r="T47" s="138" t="str">
        <f t="shared" si="12"/>
        <v>Lumajang, 04 MEI 1965</v>
      </c>
      <c r="U47" s="129">
        <v>23866</v>
      </c>
      <c r="V47" s="582">
        <v>36708</v>
      </c>
      <c r="W47" s="56">
        <f t="shared" ca="1" si="0"/>
        <v>41786</v>
      </c>
      <c r="X47" s="130">
        <f t="shared" ca="1" si="13"/>
        <v>17920</v>
      </c>
      <c r="Y47" s="130">
        <f t="shared" ca="1" si="14"/>
        <v>5078</v>
      </c>
      <c r="Z47" s="88">
        <f t="shared" ca="1" si="15"/>
        <v>49</v>
      </c>
      <c r="AA47" s="88">
        <f t="shared" ca="1" si="16"/>
        <v>1</v>
      </c>
      <c r="AB47" s="480">
        <f t="shared" ca="1" si="17"/>
        <v>49</v>
      </c>
      <c r="AC47" s="88">
        <f t="shared" ca="1" si="18"/>
        <v>49</v>
      </c>
      <c r="AD47" s="133"/>
      <c r="AE47" s="88">
        <v>12</v>
      </c>
      <c r="AF47" s="88" t="s">
        <v>416</v>
      </c>
      <c r="AG47" s="88" t="s">
        <v>1671</v>
      </c>
      <c r="AH47" s="124">
        <v>13</v>
      </c>
      <c r="AI47" s="124" t="s">
        <v>424</v>
      </c>
      <c r="AJ47" s="202" t="s">
        <v>1677</v>
      </c>
      <c r="AK47" s="472">
        <f t="shared" ca="1" si="19"/>
        <v>13</v>
      </c>
      <c r="AL47" s="124">
        <f t="shared" ca="1" si="20"/>
        <v>11</v>
      </c>
      <c r="AM47" s="124"/>
      <c r="AN47" s="124"/>
      <c r="AO47" s="134" t="s">
        <v>441</v>
      </c>
      <c r="AP47" s="179" t="s">
        <v>1770</v>
      </c>
      <c r="AQ47" s="56" t="s">
        <v>449</v>
      </c>
      <c r="AR47" s="478" t="s">
        <v>1776</v>
      </c>
      <c r="AS47" s="134" t="s">
        <v>1827</v>
      </c>
      <c r="AT47" s="179" t="s">
        <v>1828</v>
      </c>
      <c r="AU47" s="143" t="s">
        <v>1866</v>
      </c>
      <c r="AV47" s="128" t="s">
        <v>1867</v>
      </c>
      <c r="AW47" s="520" t="str">
        <f t="shared" si="1"/>
        <v>01/10/2012</v>
      </c>
      <c r="AX47" s="31" t="s">
        <v>129</v>
      </c>
      <c r="AY47" s="475"/>
      <c r="AZ47" s="134"/>
      <c r="BA47" s="472"/>
      <c r="BB47" s="472"/>
      <c r="BC47" s="481"/>
      <c r="BD47" s="472"/>
      <c r="BE47" s="31" t="s">
        <v>1829</v>
      </c>
      <c r="BF47" s="669" t="s">
        <v>597</v>
      </c>
      <c r="BG47" s="472">
        <v>2007</v>
      </c>
      <c r="BH47" s="143" t="s">
        <v>612</v>
      </c>
      <c r="BI47" s="143" t="s">
        <v>1870</v>
      </c>
      <c r="BJ47" s="472" t="s">
        <v>1061</v>
      </c>
      <c r="BK47" s="472" t="s">
        <v>1869</v>
      </c>
      <c r="BL47" s="124">
        <v>174</v>
      </c>
      <c r="BM47" s="137"/>
      <c r="BN47" s="124"/>
      <c r="BO47" s="124"/>
      <c r="BP47" s="483" t="s">
        <v>942</v>
      </c>
      <c r="BQ47" s="482" t="s">
        <v>1863</v>
      </c>
      <c r="BR47" s="484" t="s">
        <v>1811</v>
      </c>
      <c r="BS47" s="138" t="s">
        <v>1976</v>
      </c>
      <c r="BT47" s="485" t="s">
        <v>1803</v>
      </c>
      <c r="BU47" s="476">
        <v>2227700</v>
      </c>
      <c r="BV47" s="476"/>
      <c r="BW47" s="476"/>
      <c r="BX47" s="476"/>
      <c r="BY47" s="476"/>
      <c r="BZ47" s="31" t="s">
        <v>73</v>
      </c>
      <c r="CA47" s="540">
        <f t="shared" si="2"/>
        <v>24</v>
      </c>
      <c r="CB47" s="846">
        <v>4</v>
      </c>
      <c r="CC47" s="846">
        <v>20</v>
      </c>
      <c r="CD47" s="846"/>
      <c r="CE47" s="31" t="s">
        <v>1725</v>
      </c>
      <c r="CF47" s="31"/>
      <c r="CG47" s="483" t="s">
        <v>1825</v>
      </c>
      <c r="CH47" s="31"/>
      <c r="CI47" s="138" t="s">
        <v>1748</v>
      </c>
      <c r="CJ47" s="101"/>
    </row>
    <row r="48" spans="1:88" s="99" customFormat="1" ht="15" customHeight="1">
      <c r="A48" s="943"/>
      <c r="B48" s="943"/>
      <c r="C48" s="109"/>
      <c r="D48" s="91"/>
      <c r="E48" s="110"/>
      <c r="F48" s="91"/>
      <c r="G48" s="93"/>
      <c r="H48" s="111">
        <f>COUNTIF(H12:H47,$H$10)</f>
        <v>19</v>
      </c>
      <c r="I48" s="111">
        <f>COUNTIF(I12:I47,$I$10)</f>
        <v>17</v>
      </c>
      <c r="J48" s="111"/>
      <c r="K48" s="111"/>
      <c r="L48" s="111"/>
      <c r="M48" s="111"/>
      <c r="N48" s="93"/>
      <c r="O48" s="111"/>
      <c r="P48" s="112"/>
      <c r="Q48" s="111"/>
      <c r="R48" s="105" t="s">
        <v>1648</v>
      </c>
      <c r="S48" s="112"/>
      <c r="T48" s="106" t="str">
        <f t="shared" si="12"/>
        <v xml:space="preserve">, </v>
      </c>
      <c r="U48" s="113"/>
      <c r="V48" s="113"/>
      <c r="W48" s="112"/>
      <c r="X48" s="114"/>
      <c r="Y48" s="114"/>
      <c r="Z48" s="91"/>
      <c r="AA48" s="91"/>
      <c r="AB48" s="486"/>
      <c r="AC48" s="91"/>
      <c r="AD48" s="115"/>
      <c r="AE48" s="115"/>
      <c r="AF48" s="115"/>
      <c r="AG48" s="115"/>
      <c r="AH48" s="116"/>
      <c r="AI48" s="116"/>
      <c r="AJ48" s="116"/>
      <c r="AK48" s="111"/>
      <c r="AL48" s="116"/>
      <c r="AM48" s="116"/>
      <c r="AN48" s="116"/>
      <c r="AO48" s="117"/>
      <c r="AP48" s="117"/>
      <c r="AQ48" s="112"/>
      <c r="AR48" s="112"/>
      <c r="AS48" s="117"/>
      <c r="AT48" s="117"/>
      <c r="AU48" s="118"/>
      <c r="AV48" s="119"/>
      <c r="AW48" s="112"/>
      <c r="AX48" s="93"/>
      <c r="AY48" s="120"/>
      <c r="AZ48" s="117"/>
      <c r="BA48" s="111"/>
      <c r="BB48" s="111"/>
      <c r="BC48" s="111"/>
      <c r="BD48" s="111"/>
      <c r="BE48" s="93"/>
      <c r="BF48" s="111"/>
      <c r="BG48" s="111"/>
      <c r="BH48" s="118"/>
      <c r="BI48" s="118"/>
      <c r="BJ48" s="116"/>
      <c r="BK48" s="116"/>
      <c r="BL48" s="116"/>
      <c r="BM48" s="121"/>
      <c r="BN48" s="116"/>
      <c r="BO48" s="116"/>
      <c r="BP48" s="116"/>
      <c r="BQ48" s="116"/>
      <c r="BR48" s="116"/>
      <c r="BS48" s="116"/>
      <c r="BT48" s="111"/>
      <c r="BU48" s="122"/>
      <c r="BV48" s="122"/>
      <c r="BW48" s="122"/>
      <c r="BX48" s="122"/>
      <c r="BY48" s="122"/>
      <c r="BZ48" s="93"/>
      <c r="CA48" s="111"/>
      <c r="CB48" s="111"/>
      <c r="CC48" s="111"/>
      <c r="CD48" s="111"/>
      <c r="CE48" s="93"/>
      <c r="CF48" s="93"/>
      <c r="CG48" s="93"/>
      <c r="CH48" s="93"/>
      <c r="CI48" s="123"/>
      <c r="CJ48" s="98"/>
    </row>
    <row r="49" spans="1:88" s="100" customFormat="1" ht="15" customHeight="1">
      <c r="A49" s="77">
        <v>37</v>
      </c>
      <c r="B49" s="77">
        <v>1</v>
      </c>
      <c r="C49" s="124" t="s">
        <v>206</v>
      </c>
      <c r="D49" s="124" t="s">
        <v>914</v>
      </c>
      <c r="E49" s="125" t="s">
        <v>209</v>
      </c>
      <c r="F49" s="126" t="s">
        <v>394</v>
      </c>
      <c r="G49" s="127" t="s">
        <v>204</v>
      </c>
      <c r="H49" s="472"/>
      <c r="I49" s="128" t="s">
        <v>39</v>
      </c>
      <c r="J49" s="472" t="s">
        <v>604</v>
      </c>
      <c r="K49" s="472" t="s">
        <v>10</v>
      </c>
      <c r="L49" s="472">
        <v>1</v>
      </c>
      <c r="M49" s="472"/>
      <c r="N49" s="31" t="s">
        <v>100</v>
      </c>
      <c r="O49" s="124" t="s">
        <v>418</v>
      </c>
      <c r="P49" s="56" t="s">
        <v>417</v>
      </c>
      <c r="Q49" s="472">
        <v>1958</v>
      </c>
      <c r="R49" s="105" t="s">
        <v>1648</v>
      </c>
      <c r="S49" s="56" t="s">
        <v>1738</v>
      </c>
      <c r="T49" s="106" t="str">
        <f t="shared" si="12"/>
        <v>Lumajang, 05 MARET 1958</v>
      </c>
      <c r="U49" s="129">
        <v>21249</v>
      </c>
      <c r="V49" s="129">
        <v>31472</v>
      </c>
      <c r="W49" s="56">
        <f ca="1">TODAY()</f>
        <v>41786</v>
      </c>
      <c r="X49" s="130">
        <f ca="1">W49-U49</f>
        <v>20537</v>
      </c>
      <c r="Y49" s="130">
        <f ca="1">W49-V49</f>
        <v>10314</v>
      </c>
      <c r="Z49" s="88">
        <f ca="1">INT(X49/365)</f>
        <v>56</v>
      </c>
      <c r="AA49" s="88">
        <f ca="1">ROUND(((X49-(Z49*365))/30),0)</f>
        <v>3</v>
      </c>
      <c r="AB49" s="480">
        <f ca="1">DATEDIF(U49,W49,"Y")</f>
        <v>56</v>
      </c>
      <c r="AC49" s="88">
        <f ca="1">Z49</f>
        <v>56</v>
      </c>
      <c r="AD49" s="133">
        <v>1</v>
      </c>
      <c r="AE49" s="465">
        <v>19</v>
      </c>
      <c r="AF49" s="466" t="s">
        <v>415</v>
      </c>
      <c r="AG49" s="466" t="s">
        <v>1663</v>
      </c>
      <c r="AH49" s="463">
        <v>22</v>
      </c>
      <c r="AI49" s="464" t="s">
        <v>424</v>
      </c>
      <c r="AJ49" s="464" t="s">
        <v>1660</v>
      </c>
      <c r="AK49" s="472">
        <f ca="1">INT(Y49/365)</f>
        <v>28</v>
      </c>
      <c r="AL49" s="124">
        <f ca="1">ROUND(((Y49-(AK49*365))/30),0)</f>
        <v>3</v>
      </c>
      <c r="AM49" s="124" t="s">
        <v>458</v>
      </c>
      <c r="AN49" s="124" t="s">
        <v>1135</v>
      </c>
      <c r="AO49" s="134" t="s">
        <v>434</v>
      </c>
      <c r="AP49" s="134"/>
      <c r="AQ49" s="135" t="s">
        <v>452</v>
      </c>
      <c r="AR49" s="135"/>
      <c r="AS49" s="134" t="s">
        <v>575</v>
      </c>
      <c r="AT49" s="134"/>
      <c r="AU49" s="136" t="s">
        <v>683</v>
      </c>
      <c r="AV49" s="472" t="s">
        <v>218</v>
      </c>
      <c r="AW49" s="520" t="str">
        <f>AG49</f>
        <v>01/10/2010</v>
      </c>
      <c r="AX49" s="31" t="s">
        <v>847</v>
      </c>
      <c r="AY49" s="124" t="s">
        <v>335</v>
      </c>
      <c r="AZ49" s="124" t="s">
        <v>335</v>
      </c>
      <c r="BA49" s="472">
        <v>588</v>
      </c>
      <c r="BB49" s="472">
        <v>2011</v>
      </c>
      <c r="BC49" s="481">
        <v>589</v>
      </c>
      <c r="BD49" s="472">
        <v>2012</v>
      </c>
      <c r="BE49" s="31" t="s">
        <v>741</v>
      </c>
      <c r="BF49" s="472" t="s">
        <v>597</v>
      </c>
      <c r="BG49" s="472">
        <v>2002</v>
      </c>
      <c r="BH49" s="31" t="s">
        <v>621</v>
      </c>
      <c r="BI49" s="31" t="s">
        <v>776</v>
      </c>
      <c r="BJ49" s="124"/>
      <c r="BK49" s="124"/>
      <c r="BL49" s="124"/>
      <c r="BM49" s="137"/>
      <c r="BN49" s="138"/>
      <c r="BO49" s="124" t="s">
        <v>335</v>
      </c>
      <c r="BP49" s="132"/>
      <c r="BQ49" s="124"/>
      <c r="BR49" s="124"/>
      <c r="BS49" s="138"/>
      <c r="BT49" s="472" t="s">
        <v>355</v>
      </c>
      <c r="BU49" s="199">
        <v>3230400</v>
      </c>
      <c r="BV49" s="199"/>
      <c r="BW49" s="199"/>
      <c r="BX49" s="199"/>
      <c r="BY49" s="199"/>
      <c r="BZ49" s="139" t="s">
        <v>335</v>
      </c>
      <c r="CA49" s="124" t="s">
        <v>335</v>
      </c>
      <c r="CB49" s="124"/>
      <c r="CC49" s="124"/>
      <c r="CD49" s="124"/>
      <c r="CE49" s="31" t="s">
        <v>658</v>
      </c>
      <c r="CF49" s="31"/>
      <c r="CG49" s="31" t="s">
        <v>1177</v>
      </c>
      <c r="CH49" s="31"/>
      <c r="CI49" s="138" t="s">
        <v>542</v>
      </c>
      <c r="CJ49" s="101"/>
    </row>
    <row r="50" spans="1:88" s="100" customFormat="1" ht="15" customHeight="1">
      <c r="A50" s="77">
        <v>38</v>
      </c>
      <c r="B50" s="77">
        <v>1</v>
      </c>
      <c r="C50" s="472" t="s">
        <v>207</v>
      </c>
      <c r="D50" s="124" t="s">
        <v>906</v>
      </c>
      <c r="E50" s="125" t="s">
        <v>210</v>
      </c>
      <c r="F50" s="126" t="s">
        <v>395</v>
      </c>
      <c r="G50" s="127" t="s">
        <v>205</v>
      </c>
      <c r="H50" s="472"/>
      <c r="I50" s="128" t="s">
        <v>39</v>
      </c>
      <c r="J50" s="472" t="s">
        <v>604</v>
      </c>
      <c r="K50" s="472" t="s">
        <v>10</v>
      </c>
      <c r="L50" s="472">
        <v>1</v>
      </c>
      <c r="M50" s="472"/>
      <c r="N50" s="140" t="s">
        <v>213</v>
      </c>
      <c r="O50" s="141" t="s">
        <v>118</v>
      </c>
      <c r="P50" s="141" t="s">
        <v>416</v>
      </c>
      <c r="Q50" s="141" t="s">
        <v>215</v>
      </c>
      <c r="R50" s="105" t="s">
        <v>1648</v>
      </c>
      <c r="S50" s="141" t="s">
        <v>1646</v>
      </c>
      <c r="T50" s="106" t="str">
        <f t="shared" si="12"/>
        <v>Jakarta, 27 APRIL 1961</v>
      </c>
      <c r="U50" s="129">
        <v>22398</v>
      </c>
      <c r="V50" s="129">
        <v>32203</v>
      </c>
      <c r="W50" s="56">
        <f ca="1">TODAY()</f>
        <v>41786</v>
      </c>
      <c r="X50" s="130">
        <f ca="1">W50-U50</f>
        <v>19388</v>
      </c>
      <c r="Y50" s="130">
        <f ca="1">W50-V50</f>
        <v>9583</v>
      </c>
      <c r="Z50" s="88">
        <f ca="1">INT(X50/365)</f>
        <v>53</v>
      </c>
      <c r="AA50" s="88">
        <f ca="1">ROUND(((X50-(Z50*365))/30),0)</f>
        <v>1</v>
      </c>
      <c r="AB50" s="480">
        <f ca="1">DATEDIF(U50,W50,"Y")</f>
        <v>53</v>
      </c>
      <c r="AC50" s="88">
        <f ca="1">Z50</f>
        <v>53</v>
      </c>
      <c r="AD50" s="133">
        <v>1</v>
      </c>
      <c r="AE50" s="465">
        <v>15</v>
      </c>
      <c r="AF50" s="466" t="s">
        <v>423</v>
      </c>
      <c r="AG50" s="466" t="s">
        <v>1662</v>
      </c>
      <c r="AH50" s="464">
        <v>20</v>
      </c>
      <c r="AI50" s="464" t="s">
        <v>424</v>
      </c>
      <c r="AJ50" s="464" t="s">
        <v>1660</v>
      </c>
      <c r="AK50" s="472">
        <f ca="1">INT(Y50/365)</f>
        <v>26</v>
      </c>
      <c r="AL50" s="124">
        <f ca="1">ROUND(((Y50-(AK50*365))/30),0)</f>
        <v>3</v>
      </c>
      <c r="AM50" s="124" t="s">
        <v>447</v>
      </c>
      <c r="AN50" s="124" t="s">
        <v>1135</v>
      </c>
      <c r="AO50" s="134" t="s">
        <v>444</v>
      </c>
      <c r="AP50" s="134"/>
      <c r="AQ50" s="135" t="s">
        <v>455</v>
      </c>
      <c r="AR50" s="135"/>
      <c r="AS50" s="142" t="s">
        <v>576</v>
      </c>
      <c r="AT50" s="142"/>
      <c r="AU50" s="143" t="s">
        <v>122</v>
      </c>
      <c r="AV50" s="472" t="s">
        <v>126</v>
      </c>
      <c r="AW50" s="520" t="str">
        <f>AG50</f>
        <v>01/04/2008</v>
      </c>
      <c r="AX50" s="31" t="s">
        <v>220</v>
      </c>
      <c r="AY50" s="124" t="s">
        <v>335</v>
      </c>
      <c r="AZ50" s="124" t="s">
        <v>335</v>
      </c>
      <c r="BA50" s="472">
        <v>579</v>
      </c>
      <c r="BB50" s="472">
        <v>2011</v>
      </c>
      <c r="BC50" s="481">
        <v>580</v>
      </c>
      <c r="BD50" s="472">
        <v>2012</v>
      </c>
      <c r="BE50" s="31" t="s">
        <v>777</v>
      </c>
      <c r="BF50" s="472" t="s">
        <v>599</v>
      </c>
      <c r="BG50" s="472">
        <v>1980</v>
      </c>
      <c r="BH50" s="139" t="s">
        <v>335</v>
      </c>
      <c r="BI50" s="31" t="s">
        <v>778</v>
      </c>
      <c r="BJ50" s="124"/>
      <c r="BK50" s="124"/>
      <c r="BL50" s="124"/>
      <c r="BM50" s="137"/>
      <c r="BN50" s="138"/>
      <c r="BO50" s="124" t="s">
        <v>335</v>
      </c>
      <c r="BP50" s="132"/>
      <c r="BQ50" s="124"/>
      <c r="BR50" s="124"/>
      <c r="BS50" s="138"/>
      <c r="BT50" s="128" t="s">
        <v>356</v>
      </c>
      <c r="BU50" s="199">
        <v>2887300</v>
      </c>
      <c r="BV50" s="199"/>
      <c r="BW50" s="199"/>
      <c r="BX50" s="199"/>
      <c r="BY50" s="199"/>
      <c r="BZ50" s="139" t="s">
        <v>335</v>
      </c>
      <c r="CA50" s="124" t="s">
        <v>335</v>
      </c>
      <c r="CB50" s="124"/>
      <c r="CC50" s="124"/>
      <c r="CD50" s="124"/>
      <c r="CE50" s="31" t="s">
        <v>659</v>
      </c>
      <c r="CF50" s="31"/>
      <c r="CG50" s="31" t="s">
        <v>1178</v>
      </c>
      <c r="CH50" s="31"/>
      <c r="CI50" s="144" t="s">
        <v>543</v>
      </c>
      <c r="CJ50" s="101"/>
    </row>
    <row r="51" spans="1:88" s="103" customFormat="1" ht="15" customHeight="1">
      <c r="A51" s="145">
        <v>39</v>
      </c>
      <c r="B51" s="145">
        <v>1</v>
      </c>
      <c r="C51" s="146" t="s">
        <v>1197</v>
      </c>
      <c r="D51" s="146" t="s">
        <v>335</v>
      </c>
      <c r="E51" s="147" t="s">
        <v>212</v>
      </c>
      <c r="F51" s="146" t="s">
        <v>335</v>
      </c>
      <c r="G51" s="148" t="s">
        <v>901</v>
      </c>
      <c r="H51" s="149"/>
      <c r="I51" s="150" t="s">
        <v>39</v>
      </c>
      <c r="J51" s="149" t="s">
        <v>604</v>
      </c>
      <c r="K51" s="149" t="s">
        <v>10</v>
      </c>
      <c r="L51" s="149">
        <v>1</v>
      </c>
      <c r="M51" s="149"/>
      <c r="N51" s="151" t="s">
        <v>100</v>
      </c>
      <c r="O51" s="150">
        <v>10</v>
      </c>
      <c r="P51" s="152" t="s">
        <v>423</v>
      </c>
      <c r="Q51" s="150">
        <v>1971</v>
      </c>
      <c r="R51" s="105" t="s">
        <v>1648</v>
      </c>
      <c r="S51" s="152" t="s">
        <v>1740</v>
      </c>
      <c r="T51" s="106" t="str">
        <f t="shared" si="12"/>
        <v>Lumajang, 10 JANUARI 1971</v>
      </c>
      <c r="U51" s="153">
        <v>25943</v>
      </c>
      <c r="V51" s="153">
        <v>37803</v>
      </c>
      <c r="W51" s="154">
        <f ca="1">TODAY()</f>
        <v>41786</v>
      </c>
      <c r="X51" s="155">
        <f ca="1">W51-U51</f>
        <v>15843</v>
      </c>
      <c r="Y51" s="155">
        <f ca="1">W51-V51</f>
        <v>3983</v>
      </c>
      <c r="Z51" s="94">
        <f ca="1">INT(X51/365)</f>
        <v>43</v>
      </c>
      <c r="AA51" s="94">
        <f ca="1">ROUND(((X51-(Z51*365))/30),0)</f>
        <v>5</v>
      </c>
      <c r="AB51" s="487">
        <f ca="1">DATEDIF(U51,W51,"Y")</f>
        <v>43</v>
      </c>
      <c r="AC51" s="94">
        <f ca="1">Z51</f>
        <v>43</v>
      </c>
      <c r="AD51" s="156"/>
      <c r="AE51" s="467">
        <v>10</v>
      </c>
      <c r="AF51" s="467" t="s">
        <v>422</v>
      </c>
      <c r="AG51" s="467" t="s">
        <v>2086</v>
      </c>
      <c r="AH51" s="464" t="s">
        <v>422</v>
      </c>
      <c r="AI51" s="464" t="s">
        <v>424</v>
      </c>
      <c r="AJ51" s="464" t="s">
        <v>1659</v>
      </c>
      <c r="AK51" s="149">
        <f ca="1">INT(Y51/365)</f>
        <v>10</v>
      </c>
      <c r="AL51" s="146">
        <f ca="1">ROUND(((Y51-(AK51*365))/30),0)</f>
        <v>11</v>
      </c>
      <c r="AM51" s="146" t="s">
        <v>445</v>
      </c>
      <c r="AN51" s="146" t="s">
        <v>1205</v>
      </c>
      <c r="AO51" s="157" t="s">
        <v>443</v>
      </c>
      <c r="AP51" s="157"/>
      <c r="AQ51" s="154" t="s">
        <v>445</v>
      </c>
      <c r="AR51" s="154"/>
      <c r="AS51" s="157" t="s">
        <v>443</v>
      </c>
      <c r="AT51" s="157"/>
      <c r="AU51" s="158" t="s">
        <v>2090</v>
      </c>
      <c r="AV51" s="149" t="s">
        <v>2089</v>
      </c>
      <c r="AW51" s="520" t="str">
        <f>AG51</f>
        <v>01/04/2014</v>
      </c>
      <c r="AX51" s="159" t="s">
        <v>220</v>
      </c>
      <c r="AY51" s="146" t="s">
        <v>335</v>
      </c>
      <c r="AZ51" s="146" t="s">
        <v>335</v>
      </c>
      <c r="BA51" s="149">
        <v>550</v>
      </c>
      <c r="BB51" s="149">
        <v>2011</v>
      </c>
      <c r="BC51" s="488">
        <v>558</v>
      </c>
      <c r="BD51" s="149">
        <v>2012</v>
      </c>
      <c r="BE51" s="159" t="s">
        <v>780</v>
      </c>
      <c r="BF51" s="149" t="s">
        <v>598</v>
      </c>
      <c r="BG51" s="149">
        <v>1993</v>
      </c>
      <c r="BH51" s="160" t="s">
        <v>81</v>
      </c>
      <c r="BI51" s="160" t="s">
        <v>779</v>
      </c>
      <c r="BJ51" s="149" t="s">
        <v>1061</v>
      </c>
      <c r="BK51" s="149" t="s">
        <v>1062</v>
      </c>
      <c r="BL51" s="149">
        <v>174</v>
      </c>
      <c r="BM51" s="161"/>
      <c r="BN51" s="149"/>
      <c r="BO51" s="146" t="s">
        <v>335</v>
      </c>
      <c r="BP51" s="146"/>
      <c r="BQ51" s="146"/>
      <c r="BR51" s="146"/>
      <c r="BS51" s="146"/>
      <c r="BT51" s="150" t="s">
        <v>358</v>
      </c>
      <c r="BU51" s="162">
        <v>2054400</v>
      </c>
      <c r="BV51" s="162"/>
      <c r="BW51" s="162"/>
      <c r="BX51" s="162"/>
      <c r="BY51" s="162"/>
      <c r="BZ51" s="163" t="s">
        <v>335</v>
      </c>
      <c r="CA51" s="146" t="s">
        <v>335</v>
      </c>
      <c r="CB51" s="146"/>
      <c r="CC51" s="146"/>
      <c r="CD51" s="146"/>
      <c r="CE51" s="164" t="s">
        <v>577</v>
      </c>
      <c r="CF51" s="164"/>
      <c r="CG51" s="164" t="s">
        <v>1179</v>
      </c>
      <c r="CH51" s="164"/>
      <c r="CI51" s="165" t="s">
        <v>544</v>
      </c>
      <c r="CJ51" s="102"/>
    </row>
    <row r="52" spans="1:88" s="103" customFormat="1" ht="15" customHeight="1">
      <c r="A52" s="145">
        <v>40</v>
      </c>
      <c r="B52" s="145">
        <v>2</v>
      </c>
      <c r="C52" s="146" t="s">
        <v>208</v>
      </c>
      <c r="D52" s="146" t="s">
        <v>335</v>
      </c>
      <c r="E52" s="147" t="s">
        <v>211</v>
      </c>
      <c r="F52" s="146" t="s">
        <v>335</v>
      </c>
      <c r="G52" s="148" t="s">
        <v>592</v>
      </c>
      <c r="H52" s="149" t="s">
        <v>38</v>
      </c>
      <c r="I52" s="149"/>
      <c r="J52" s="149" t="s">
        <v>604</v>
      </c>
      <c r="K52" s="149" t="s">
        <v>10</v>
      </c>
      <c r="L52" s="149">
        <v>1</v>
      </c>
      <c r="M52" s="149"/>
      <c r="N52" s="151" t="s">
        <v>100</v>
      </c>
      <c r="O52" s="166" t="s">
        <v>214</v>
      </c>
      <c r="P52" s="154" t="s">
        <v>417</v>
      </c>
      <c r="Q52" s="166" t="s">
        <v>216</v>
      </c>
      <c r="R52" s="105" t="s">
        <v>1648</v>
      </c>
      <c r="S52" s="154" t="s">
        <v>1645</v>
      </c>
      <c r="T52" s="106" t="str">
        <f t="shared" si="12"/>
        <v>Lumajang, 31 MARET 1979</v>
      </c>
      <c r="U52" s="153">
        <v>28945</v>
      </c>
      <c r="V52" s="153">
        <v>37803</v>
      </c>
      <c r="W52" s="154">
        <f ca="1">TODAY()</f>
        <v>41786</v>
      </c>
      <c r="X52" s="155">
        <f ca="1">W52-U52</f>
        <v>12841</v>
      </c>
      <c r="Y52" s="155">
        <f ca="1">W52-V52</f>
        <v>3983</v>
      </c>
      <c r="Z52" s="94">
        <f ca="1">INT(X52/365)</f>
        <v>35</v>
      </c>
      <c r="AA52" s="94">
        <f ca="1">ROUND(((X52-(Z52*365))/30),0)</f>
        <v>2</v>
      </c>
      <c r="AB52" s="487">
        <f ca="1">DATEDIF(U52,W52,"Y")</f>
        <v>35</v>
      </c>
      <c r="AC52" s="94">
        <f ca="1">Z52</f>
        <v>35</v>
      </c>
      <c r="AD52" s="167"/>
      <c r="AE52" s="467">
        <v>10</v>
      </c>
      <c r="AF52" s="467" t="s">
        <v>422</v>
      </c>
      <c r="AG52" s="467" t="s">
        <v>2086</v>
      </c>
      <c r="AH52" s="464" t="s">
        <v>422</v>
      </c>
      <c r="AI52" s="464" t="s">
        <v>424</v>
      </c>
      <c r="AJ52" s="464" t="s">
        <v>1659</v>
      </c>
      <c r="AK52" s="149">
        <f ca="1">INT(Y52/365)</f>
        <v>10</v>
      </c>
      <c r="AL52" s="146">
        <f ca="1">ROUND(((Y52-(AK52*365))/30),0)</f>
        <v>11</v>
      </c>
      <c r="AM52" s="146" t="s">
        <v>445</v>
      </c>
      <c r="AN52" s="146" t="s">
        <v>1205</v>
      </c>
      <c r="AO52" s="157" t="s">
        <v>443</v>
      </c>
      <c r="AP52" s="157"/>
      <c r="AQ52" s="154" t="s">
        <v>445</v>
      </c>
      <c r="AR52" s="154"/>
      <c r="AS52" s="157" t="s">
        <v>443</v>
      </c>
      <c r="AT52" s="157"/>
      <c r="AU52" s="158" t="s">
        <v>2090</v>
      </c>
      <c r="AV52" s="149" t="s">
        <v>2089</v>
      </c>
      <c r="AW52" s="520" t="str">
        <f>AG52</f>
        <v>01/04/2014</v>
      </c>
      <c r="AX52" s="159" t="s">
        <v>220</v>
      </c>
      <c r="AY52" s="146" t="s">
        <v>335</v>
      </c>
      <c r="AZ52" s="146" t="s">
        <v>335</v>
      </c>
      <c r="BA52" s="149">
        <v>550</v>
      </c>
      <c r="BB52" s="149">
        <v>2011</v>
      </c>
      <c r="BC52" s="488">
        <v>568</v>
      </c>
      <c r="BD52" s="149">
        <v>2012</v>
      </c>
      <c r="BE52" s="159" t="s">
        <v>760</v>
      </c>
      <c r="BF52" s="149" t="s">
        <v>597</v>
      </c>
      <c r="BG52" s="149">
        <v>2002</v>
      </c>
      <c r="BH52" s="160" t="s">
        <v>341</v>
      </c>
      <c r="BI52" s="160" t="s">
        <v>781</v>
      </c>
      <c r="BJ52" s="149" t="s">
        <v>1061</v>
      </c>
      <c r="BK52" s="149" t="s">
        <v>1063</v>
      </c>
      <c r="BL52" s="149">
        <v>174</v>
      </c>
      <c r="BM52" s="161"/>
      <c r="BN52" s="149"/>
      <c r="BO52" s="146" t="s">
        <v>335</v>
      </c>
      <c r="BP52" s="146"/>
      <c r="BQ52" s="146"/>
      <c r="BR52" s="146"/>
      <c r="BS52" s="146"/>
      <c r="BT52" s="150" t="s">
        <v>357</v>
      </c>
      <c r="BU52" s="162">
        <v>2054400</v>
      </c>
      <c r="BV52" s="162"/>
      <c r="BW52" s="162"/>
      <c r="BX52" s="162"/>
      <c r="BY52" s="162"/>
      <c r="BZ52" s="163" t="s">
        <v>335</v>
      </c>
      <c r="CA52" s="146" t="s">
        <v>335</v>
      </c>
      <c r="CB52" s="146"/>
      <c r="CC52" s="146"/>
      <c r="CD52" s="146"/>
      <c r="CE52" s="151" t="s">
        <v>504</v>
      </c>
      <c r="CF52" s="151"/>
      <c r="CG52" s="151" t="s">
        <v>1180</v>
      </c>
      <c r="CH52" s="151"/>
      <c r="CI52" s="165" t="s">
        <v>1029</v>
      </c>
      <c r="CJ52" s="102"/>
    </row>
    <row r="53" spans="1:88" s="99" customFormat="1" ht="15" customHeight="1">
      <c r="A53" s="943"/>
      <c r="B53" s="943"/>
      <c r="C53" s="116"/>
      <c r="D53" s="116"/>
      <c r="E53" s="110"/>
      <c r="F53" s="116"/>
      <c r="G53" s="168"/>
      <c r="H53" s="111">
        <f>COUNTIF(H49:H52,$H$10)</f>
        <v>1</v>
      </c>
      <c r="I53" s="111">
        <f>COUNTIF(I49:I52,$I$10)</f>
        <v>3</v>
      </c>
      <c r="J53" s="111"/>
      <c r="K53" s="111"/>
      <c r="L53" s="111"/>
      <c r="M53" s="111"/>
      <c r="N53" s="169"/>
      <c r="O53" s="119"/>
      <c r="P53" s="170"/>
      <c r="Q53" s="119"/>
      <c r="R53" s="105" t="s">
        <v>1648</v>
      </c>
      <c r="S53" s="170"/>
      <c r="T53" s="106" t="str">
        <f t="shared" ref="T53:T84" si="21">N53 &amp;R53&amp;O53 &amp;S53&amp;Q53</f>
        <v xml:space="preserve">, </v>
      </c>
      <c r="U53" s="169"/>
      <c r="V53" s="169"/>
      <c r="W53" s="112"/>
      <c r="X53" s="114"/>
      <c r="Y53" s="114"/>
      <c r="Z53" s="91"/>
      <c r="AA53" s="91"/>
      <c r="AB53" s="486"/>
      <c r="AC53" s="91"/>
      <c r="AD53" s="171"/>
      <c r="AE53" s="171"/>
      <c r="AF53" s="171"/>
      <c r="AG53" s="171"/>
      <c r="AH53" s="116"/>
      <c r="AI53" s="116"/>
      <c r="AJ53" s="116"/>
      <c r="AK53" s="111"/>
      <c r="AL53" s="116"/>
      <c r="AM53" s="116"/>
      <c r="AN53" s="116"/>
      <c r="AO53" s="117"/>
      <c r="AP53" s="117"/>
      <c r="AQ53" s="112"/>
      <c r="AR53" s="112"/>
      <c r="AS53" s="117"/>
      <c r="AT53" s="117"/>
      <c r="AU53" s="118"/>
      <c r="AV53" s="111"/>
      <c r="AW53" s="112"/>
      <c r="AX53" s="93"/>
      <c r="AY53" s="116"/>
      <c r="AZ53" s="116"/>
      <c r="BA53" s="111"/>
      <c r="BB53" s="111"/>
      <c r="BC53" s="111"/>
      <c r="BD53" s="111"/>
      <c r="BE53" s="93"/>
      <c r="BF53" s="111"/>
      <c r="BG53" s="111"/>
      <c r="BH53" s="172"/>
      <c r="BI53" s="172"/>
      <c r="BJ53" s="111"/>
      <c r="BK53" s="111"/>
      <c r="BL53" s="111"/>
      <c r="BM53" s="173"/>
      <c r="BN53" s="111"/>
      <c r="BO53" s="116"/>
      <c r="BP53" s="116"/>
      <c r="BQ53" s="116"/>
      <c r="BR53" s="116"/>
      <c r="BS53" s="116"/>
      <c r="BT53" s="119"/>
      <c r="BU53" s="122"/>
      <c r="BV53" s="122"/>
      <c r="BW53" s="122"/>
      <c r="BX53" s="122"/>
      <c r="BY53" s="122"/>
      <c r="BZ53" s="174"/>
      <c r="CA53" s="116"/>
      <c r="CB53" s="116"/>
      <c r="CC53" s="116"/>
      <c r="CD53" s="116"/>
      <c r="CE53" s="175"/>
      <c r="CF53" s="175"/>
      <c r="CG53" s="175"/>
      <c r="CH53" s="175"/>
      <c r="CI53" s="176"/>
      <c r="CJ53" s="98"/>
    </row>
    <row r="54" spans="1:88" s="100" customFormat="1" ht="15" customHeight="1">
      <c r="A54" s="77">
        <v>41</v>
      </c>
      <c r="B54" s="77">
        <v>1</v>
      </c>
      <c r="C54" s="134" t="s">
        <v>293</v>
      </c>
      <c r="D54" s="124" t="s">
        <v>335</v>
      </c>
      <c r="E54" s="124" t="s">
        <v>335</v>
      </c>
      <c r="F54" s="124" t="s">
        <v>335</v>
      </c>
      <c r="G54" s="104" t="s">
        <v>1649</v>
      </c>
      <c r="H54" s="472"/>
      <c r="I54" s="128" t="s">
        <v>39</v>
      </c>
      <c r="J54" s="472" t="s">
        <v>604</v>
      </c>
      <c r="K54" s="472" t="s">
        <v>47</v>
      </c>
      <c r="L54" s="472">
        <v>1</v>
      </c>
      <c r="M54" s="177"/>
      <c r="N54" s="31" t="s">
        <v>100</v>
      </c>
      <c r="O54" s="124" t="s">
        <v>259</v>
      </c>
      <c r="P54" s="56" t="s">
        <v>417</v>
      </c>
      <c r="Q54" s="124">
        <v>1967</v>
      </c>
      <c r="R54" s="105" t="s">
        <v>1648</v>
      </c>
      <c r="S54" s="56" t="s">
        <v>1645</v>
      </c>
      <c r="T54" s="106" t="str">
        <f t="shared" si="21"/>
        <v>Lumajang, 21 MARET 1967</v>
      </c>
      <c r="U54" s="129">
        <v>24552</v>
      </c>
      <c r="V54" s="129">
        <v>38186</v>
      </c>
      <c r="W54" s="56">
        <f t="shared" ref="W54:W85" ca="1" si="22">TODAY()</f>
        <v>41786</v>
      </c>
      <c r="X54" s="130">
        <f t="shared" ref="X54:X85" ca="1" si="23">W54-U54</f>
        <v>17234</v>
      </c>
      <c r="Y54" s="130">
        <f t="shared" ref="Y54:Y85" ca="1" si="24">W54-V54</f>
        <v>3600</v>
      </c>
      <c r="Z54" s="88">
        <f t="shared" ref="Z54:Z85" ca="1" si="25">INT(X54/365)</f>
        <v>47</v>
      </c>
      <c r="AA54" s="88">
        <f t="shared" ref="AA54:AA85" ca="1" si="26">ROUND(((X54-(Z54*365))/30),0)</f>
        <v>3</v>
      </c>
      <c r="AB54" s="480">
        <f t="shared" ref="AB54:AB85" ca="1" si="27">DATEDIF(U54,W54,"Y")</f>
        <v>47</v>
      </c>
      <c r="AC54" s="88">
        <f t="shared" ref="AC54:AC85" ca="1" si="28">Z54</f>
        <v>47</v>
      </c>
      <c r="AD54" s="88"/>
      <c r="AE54" s="88"/>
      <c r="AF54" s="88"/>
      <c r="AG54" s="88"/>
      <c r="AH54" s="124" t="s">
        <v>335</v>
      </c>
      <c r="AI54" s="124" t="s">
        <v>335</v>
      </c>
      <c r="AJ54" s="124"/>
      <c r="AK54" s="472">
        <f t="shared" ref="AK54:AK85" ca="1" si="29">INT(Y54/365)</f>
        <v>9</v>
      </c>
      <c r="AL54" s="124">
        <f t="shared" ref="AL54:AL85" ca="1" si="30">ROUND(((Y54-(AK54*365))/30),0)</f>
        <v>11</v>
      </c>
      <c r="AM54" s="124"/>
      <c r="AN54" s="124"/>
      <c r="AO54" s="124" t="s">
        <v>492</v>
      </c>
      <c r="AP54" s="124"/>
      <c r="AQ54" s="124" t="s">
        <v>335</v>
      </c>
      <c r="AR54" s="124"/>
      <c r="AS54" s="124" t="s">
        <v>335</v>
      </c>
      <c r="AT54" s="124"/>
      <c r="AU54" s="124" t="s">
        <v>335</v>
      </c>
      <c r="AV54" s="124" t="s">
        <v>335</v>
      </c>
      <c r="AW54" s="124" t="s">
        <v>335</v>
      </c>
      <c r="AX54" s="178" t="s">
        <v>129</v>
      </c>
      <c r="AY54" s="124" t="s">
        <v>335</v>
      </c>
      <c r="AZ54" s="124" t="s">
        <v>335</v>
      </c>
      <c r="BA54" s="472">
        <v>552</v>
      </c>
      <c r="BB54" s="472">
        <v>2011</v>
      </c>
      <c r="BC54" s="489">
        <v>552</v>
      </c>
      <c r="BD54" s="472">
        <v>2012</v>
      </c>
      <c r="BE54" s="31" t="s">
        <v>1651</v>
      </c>
      <c r="BF54" s="472" t="s">
        <v>596</v>
      </c>
      <c r="BG54" s="472">
        <v>2013</v>
      </c>
      <c r="BH54" s="31" t="s">
        <v>2093</v>
      </c>
      <c r="BI54" s="31" t="s">
        <v>1652</v>
      </c>
      <c r="BJ54" s="124"/>
      <c r="BK54" s="124"/>
      <c r="BL54" s="124"/>
      <c r="BM54" s="124"/>
      <c r="BN54" s="124"/>
      <c r="BO54" s="124" t="s">
        <v>335</v>
      </c>
      <c r="BP54" s="124"/>
      <c r="BQ54" s="124"/>
      <c r="BR54" s="124"/>
      <c r="BS54" s="124"/>
      <c r="BT54" s="138" t="s">
        <v>335</v>
      </c>
      <c r="BU54" s="139" t="s">
        <v>335</v>
      </c>
      <c r="BV54" s="853"/>
      <c r="BW54" s="853"/>
      <c r="BX54" s="853"/>
      <c r="BY54" s="853"/>
      <c r="BZ54" s="490" t="s">
        <v>352</v>
      </c>
      <c r="CA54" s="540">
        <f>SUM(CB54:CD54)</f>
        <v>27</v>
      </c>
      <c r="CB54" s="846">
        <v>12</v>
      </c>
      <c r="CC54" s="846">
        <v>6</v>
      </c>
      <c r="CD54" s="846">
        <v>9</v>
      </c>
      <c r="CE54" s="31" t="s">
        <v>490</v>
      </c>
      <c r="CF54" s="31"/>
      <c r="CG54" s="31" t="s">
        <v>1157</v>
      </c>
      <c r="CH54" s="31"/>
      <c r="CI54" s="138" t="s">
        <v>409</v>
      </c>
      <c r="CJ54" s="101"/>
    </row>
    <row r="55" spans="1:88" s="100" customFormat="1" ht="15" customHeight="1">
      <c r="A55" s="77">
        <v>42</v>
      </c>
      <c r="B55" s="77">
        <v>2</v>
      </c>
      <c r="C55" s="179"/>
      <c r="D55" s="124" t="s">
        <v>335</v>
      </c>
      <c r="E55" s="124" t="s">
        <v>335</v>
      </c>
      <c r="F55" s="124" t="s">
        <v>335</v>
      </c>
      <c r="G55" s="196" t="s">
        <v>222</v>
      </c>
      <c r="H55" s="472" t="s">
        <v>38</v>
      </c>
      <c r="I55" s="472"/>
      <c r="J55" s="472" t="s">
        <v>604</v>
      </c>
      <c r="K55" s="472" t="s">
        <v>47</v>
      </c>
      <c r="L55" s="472">
        <v>1</v>
      </c>
      <c r="M55" s="178"/>
      <c r="N55" s="31" t="s">
        <v>100</v>
      </c>
      <c r="O55" s="56" t="s">
        <v>430</v>
      </c>
      <c r="P55" s="56" t="s">
        <v>290</v>
      </c>
      <c r="Q55" s="56" t="s">
        <v>265</v>
      </c>
      <c r="R55" s="105" t="s">
        <v>1648</v>
      </c>
      <c r="S55" s="56" t="s">
        <v>1641</v>
      </c>
      <c r="T55" s="106" t="str">
        <f t="shared" si="21"/>
        <v>Lumajang, 08 NOPEMBER 1974</v>
      </c>
      <c r="U55" s="129">
        <v>27341</v>
      </c>
      <c r="V55" s="129">
        <v>38186</v>
      </c>
      <c r="W55" s="56">
        <f t="shared" ca="1" si="22"/>
        <v>41786</v>
      </c>
      <c r="X55" s="130">
        <f t="shared" ca="1" si="23"/>
        <v>14445</v>
      </c>
      <c r="Y55" s="130">
        <f t="shared" ca="1" si="24"/>
        <v>3600</v>
      </c>
      <c r="Z55" s="88">
        <f t="shared" ca="1" si="25"/>
        <v>39</v>
      </c>
      <c r="AA55" s="88">
        <f t="shared" ca="1" si="26"/>
        <v>7</v>
      </c>
      <c r="AB55" s="480">
        <f t="shared" ca="1" si="27"/>
        <v>39</v>
      </c>
      <c r="AC55" s="88">
        <f t="shared" ca="1" si="28"/>
        <v>39</v>
      </c>
      <c r="AD55" s="88"/>
      <c r="AE55" s="88"/>
      <c r="AF55" s="88"/>
      <c r="AG55" s="88"/>
      <c r="AH55" s="124" t="s">
        <v>335</v>
      </c>
      <c r="AI55" s="124" t="s">
        <v>335</v>
      </c>
      <c r="AJ55" s="124"/>
      <c r="AK55" s="472">
        <f t="shared" ca="1" si="29"/>
        <v>9</v>
      </c>
      <c r="AL55" s="124">
        <f t="shared" ca="1" si="30"/>
        <v>11</v>
      </c>
      <c r="AM55" s="124"/>
      <c r="AN55" s="124"/>
      <c r="AO55" s="124" t="s">
        <v>492</v>
      </c>
      <c r="AP55" s="124"/>
      <c r="AQ55" s="124" t="s">
        <v>335</v>
      </c>
      <c r="AR55" s="124"/>
      <c r="AS55" s="124" t="s">
        <v>335</v>
      </c>
      <c r="AT55" s="124"/>
      <c r="AU55" s="124" t="s">
        <v>335</v>
      </c>
      <c r="AV55" s="124" t="s">
        <v>335</v>
      </c>
      <c r="AW55" s="124" t="s">
        <v>335</v>
      </c>
      <c r="AX55" s="178" t="s">
        <v>129</v>
      </c>
      <c r="AY55" s="124" t="s">
        <v>335</v>
      </c>
      <c r="AZ55" s="124" t="s">
        <v>335</v>
      </c>
      <c r="BA55" s="472">
        <v>553</v>
      </c>
      <c r="BB55" s="472">
        <v>2011</v>
      </c>
      <c r="BC55" s="489">
        <v>553</v>
      </c>
      <c r="BD55" s="472">
        <v>2012</v>
      </c>
      <c r="BE55" s="31" t="s">
        <v>783</v>
      </c>
      <c r="BF55" s="472" t="s">
        <v>597</v>
      </c>
      <c r="BG55" s="472">
        <v>2001</v>
      </c>
      <c r="BH55" s="31" t="s">
        <v>342</v>
      </c>
      <c r="BI55" s="31" t="s">
        <v>784</v>
      </c>
      <c r="BJ55" s="124"/>
      <c r="BK55" s="124"/>
      <c r="BL55" s="124"/>
      <c r="BM55" s="124"/>
      <c r="BN55" s="124"/>
      <c r="BO55" s="124" t="s">
        <v>335</v>
      </c>
      <c r="BP55" s="124"/>
      <c r="BQ55" s="124"/>
      <c r="BR55" s="124"/>
      <c r="BS55" s="124"/>
      <c r="BT55" s="124" t="s">
        <v>538</v>
      </c>
      <c r="BU55" s="139" t="s">
        <v>335</v>
      </c>
      <c r="BV55" s="853"/>
      <c r="BW55" s="853"/>
      <c r="BX55" s="853"/>
      <c r="BY55" s="853"/>
      <c r="BZ55" s="491" t="s">
        <v>1995</v>
      </c>
      <c r="CA55" s="678" t="s">
        <v>1279</v>
      </c>
      <c r="CB55" s="846"/>
      <c r="CC55" s="846"/>
      <c r="CD55" s="846"/>
      <c r="CE55" s="17" t="s">
        <v>539</v>
      </c>
      <c r="CF55" s="17"/>
      <c r="CG55" s="17"/>
      <c r="CH55" s="17"/>
      <c r="CI55" s="138" t="s">
        <v>414</v>
      </c>
      <c r="CJ55" s="101"/>
    </row>
    <row r="56" spans="1:88" s="100" customFormat="1" ht="15" customHeight="1">
      <c r="A56" s="77">
        <v>43</v>
      </c>
      <c r="B56" s="77">
        <v>3</v>
      </c>
      <c r="C56" s="134" t="s">
        <v>295</v>
      </c>
      <c r="D56" s="124" t="s">
        <v>335</v>
      </c>
      <c r="E56" s="124" t="s">
        <v>335</v>
      </c>
      <c r="F56" s="124" t="s">
        <v>335</v>
      </c>
      <c r="G56" s="196" t="s">
        <v>223</v>
      </c>
      <c r="H56" s="472" t="s">
        <v>38</v>
      </c>
      <c r="I56" s="472"/>
      <c r="J56" s="472" t="s">
        <v>604</v>
      </c>
      <c r="K56" s="472" t="s">
        <v>47</v>
      </c>
      <c r="L56" s="472">
        <v>1</v>
      </c>
      <c r="M56" s="178"/>
      <c r="N56" s="31" t="s">
        <v>100</v>
      </c>
      <c r="O56" s="56" t="s">
        <v>261</v>
      </c>
      <c r="P56" s="56" t="s">
        <v>426</v>
      </c>
      <c r="Q56" s="56" t="s">
        <v>267</v>
      </c>
      <c r="R56" s="105" t="s">
        <v>1648</v>
      </c>
      <c r="S56" s="56" t="s">
        <v>1640</v>
      </c>
      <c r="T56" s="106" t="str">
        <f t="shared" si="21"/>
        <v>Lumajang, 18 OKTOBER 1980</v>
      </c>
      <c r="U56" s="129">
        <v>29512</v>
      </c>
      <c r="V56" s="129">
        <v>38444</v>
      </c>
      <c r="W56" s="56">
        <f t="shared" ca="1" si="22"/>
        <v>41786</v>
      </c>
      <c r="X56" s="130">
        <f t="shared" ca="1" si="23"/>
        <v>12274</v>
      </c>
      <c r="Y56" s="130">
        <f t="shared" ca="1" si="24"/>
        <v>3342</v>
      </c>
      <c r="Z56" s="88">
        <f t="shared" ca="1" si="25"/>
        <v>33</v>
      </c>
      <c r="AA56" s="88">
        <f t="shared" ca="1" si="26"/>
        <v>8</v>
      </c>
      <c r="AB56" s="480">
        <f t="shared" ca="1" si="27"/>
        <v>33</v>
      </c>
      <c r="AC56" s="88">
        <f t="shared" ca="1" si="28"/>
        <v>33</v>
      </c>
      <c r="AD56" s="88"/>
      <c r="AE56" s="88"/>
      <c r="AF56" s="88"/>
      <c r="AG56" s="88"/>
      <c r="AH56" s="124" t="s">
        <v>335</v>
      </c>
      <c r="AI56" s="124" t="s">
        <v>335</v>
      </c>
      <c r="AJ56" s="124"/>
      <c r="AK56" s="472">
        <f t="shared" ca="1" si="29"/>
        <v>9</v>
      </c>
      <c r="AL56" s="124">
        <f t="shared" ca="1" si="30"/>
        <v>2</v>
      </c>
      <c r="AM56" s="124"/>
      <c r="AN56" s="124"/>
      <c r="AO56" s="124" t="s">
        <v>493</v>
      </c>
      <c r="AP56" s="124"/>
      <c r="AQ56" s="124" t="s">
        <v>335</v>
      </c>
      <c r="AR56" s="124"/>
      <c r="AS56" s="124" t="s">
        <v>335</v>
      </c>
      <c r="AT56" s="124"/>
      <c r="AU56" s="124" t="s">
        <v>335</v>
      </c>
      <c r="AV56" s="124" t="s">
        <v>335</v>
      </c>
      <c r="AW56" s="124" t="s">
        <v>335</v>
      </c>
      <c r="AX56" s="178" t="s">
        <v>129</v>
      </c>
      <c r="AY56" s="124" t="s">
        <v>335</v>
      </c>
      <c r="AZ56" s="124" t="s">
        <v>335</v>
      </c>
      <c r="BA56" s="472">
        <v>552</v>
      </c>
      <c r="BB56" s="472">
        <v>2011</v>
      </c>
      <c r="BC56" s="489">
        <v>552</v>
      </c>
      <c r="BD56" s="472">
        <v>2012</v>
      </c>
      <c r="BE56" s="31" t="s">
        <v>769</v>
      </c>
      <c r="BF56" s="472" t="s">
        <v>597</v>
      </c>
      <c r="BG56" s="124" t="s">
        <v>404</v>
      </c>
      <c r="BH56" s="31" t="s">
        <v>616</v>
      </c>
      <c r="BI56" s="31" t="s">
        <v>785</v>
      </c>
      <c r="BJ56" s="124"/>
      <c r="BK56" s="124"/>
      <c r="BL56" s="124"/>
      <c r="BM56" s="124"/>
      <c r="BN56" s="124"/>
      <c r="BO56" s="124" t="s">
        <v>335</v>
      </c>
      <c r="BP56" s="124"/>
      <c r="BQ56" s="124"/>
      <c r="BR56" s="124"/>
      <c r="BS56" s="124"/>
      <c r="BT56" s="138" t="s">
        <v>335</v>
      </c>
      <c r="BU56" s="139" t="s">
        <v>335</v>
      </c>
      <c r="BV56" s="853"/>
      <c r="BW56" s="853"/>
      <c r="BX56" s="853"/>
      <c r="BY56" s="853"/>
      <c r="BZ56" s="491" t="s">
        <v>353</v>
      </c>
      <c r="CA56" s="678">
        <v>30</v>
      </c>
      <c r="CB56" s="846"/>
      <c r="CC56" s="846"/>
      <c r="CD56" s="846"/>
      <c r="CE56" s="31" t="s">
        <v>536</v>
      </c>
      <c r="CF56" s="31"/>
      <c r="CG56" s="196" t="s">
        <v>1158</v>
      </c>
      <c r="CH56" s="196" t="s">
        <v>1211</v>
      </c>
      <c r="CI56" s="138" t="s">
        <v>545</v>
      </c>
      <c r="CJ56" s="101"/>
    </row>
    <row r="57" spans="1:88" s="100" customFormat="1" ht="15" customHeight="1">
      <c r="A57" s="77">
        <v>44</v>
      </c>
      <c r="B57" s="77">
        <v>4</v>
      </c>
      <c r="C57" s="124" t="s">
        <v>296</v>
      </c>
      <c r="D57" s="124" t="s">
        <v>335</v>
      </c>
      <c r="E57" s="124" t="s">
        <v>335</v>
      </c>
      <c r="F57" s="124" t="s">
        <v>335</v>
      </c>
      <c r="G57" s="196" t="s">
        <v>224</v>
      </c>
      <c r="H57" s="472"/>
      <c r="I57" s="128" t="s">
        <v>39</v>
      </c>
      <c r="J57" s="472" t="s">
        <v>604</v>
      </c>
      <c r="K57" s="472" t="s">
        <v>47</v>
      </c>
      <c r="L57" s="472">
        <v>1</v>
      </c>
      <c r="M57" s="178"/>
      <c r="N57" s="31" t="s">
        <v>100</v>
      </c>
      <c r="O57" s="56" t="s">
        <v>262</v>
      </c>
      <c r="P57" s="56" t="s">
        <v>417</v>
      </c>
      <c r="Q57" s="56" t="s">
        <v>266</v>
      </c>
      <c r="R57" s="105" t="s">
        <v>1648</v>
      </c>
      <c r="S57" s="56" t="s">
        <v>1645</v>
      </c>
      <c r="T57" s="106" t="str">
        <f t="shared" si="21"/>
        <v>Lumajang, 11 MARET 1981</v>
      </c>
      <c r="U57" s="129">
        <v>29656</v>
      </c>
      <c r="V57" s="129">
        <v>38551</v>
      </c>
      <c r="W57" s="56">
        <f t="shared" ca="1" si="22"/>
        <v>41786</v>
      </c>
      <c r="X57" s="130">
        <f t="shared" ca="1" si="23"/>
        <v>12130</v>
      </c>
      <c r="Y57" s="130">
        <f t="shared" ca="1" si="24"/>
        <v>3235</v>
      </c>
      <c r="Z57" s="88">
        <f t="shared" ca="1" si="25"/>
        <v>33</v>
      </c>
      <c r="AA57" s="88">
        <f t="shared" ca="1" si="26"/>
        <v>3</v>
      </c>
      <c r="AB57" s="480">
        <f t="shared" ca="1" si="27"/>
        <v>33</v>
      </c>
      <c r="AC57" s="88">
        <f t="shared" ca="1" si="28"/>
        <v>33</v>
      </c>
      <c r="AD57" s="88"/>
      <c r="AE57" s="88"/>
      <c r="AF57" s="88"/>
      <c r="AG57" s="88"/>
      <c r="AH57" s="124" t="s">
        <v>335</v>
      </c>
      <c r="AI57" s="124" t="s">
        <v>335</v>
      </c>
      <c r="AJ57" s="124"/>
      <c r="AK57" s="472">
        <f t="shared" ca="1" si="29"/>
        <v>8</v>
      </c>
      <c r="AL57" s="124">
        <f t="shared" ca="1" si="30"/>
        <v>11</v>
      </c>
      <c r="AM57" s="124"/>
      <c r="AN57" s="124"/>
      <c r="AO57" s="124" t="s">
        <v>494</v>
      </c>
      <c r="AP57" s="124"/>
      <c r="AQ57" s="124" t="s">
        <v>335</v>
      </c>
      <c r="AR57" s="124"/>
      <c r="AS57" s="124" t="s">
        <v>335</v>
      </c>
      <c r="AT57" s="124"/>
      <c r="AU57" s="124" t="s">
        <v>335</v>
      </c>
      <c r="AV57" s="124" t="s">
        <v>335</v>
      </c>
      <c r="AW57" s="124" t="s">
        <v>335</v>
      </c>
      <c r="AX57" s="178" t="s">
        <v>129</v>
      </c>
      <c r="AY57" s="124" t="s">
        <v>335</v>
      </c>
      <c r="AZ57" s="124" t="s">
        <v>335</v>
      </c>
      <c r="BA57" s="472">
        <v>549</v>
      </c>
      <c r="BB57" s="472">
        <v>2011</v>
      </c>
      <c r="BC57" s="489">
        <v>551</v>
      </c>
      <c r="BD57" s="472">
        <v>2012</v>
      </c>
      <c r="BE57" s="31" t="s">
        <v>742</v>
      </c>
      <c r="BF57" s="472" t="s">
        <v>597</v>
      </c>
      <c r="BG57" s="124" t="s">
        <v>405</v>
      </c>
      <c r="BH57" s="31" t="s">
        <v>725</v>
      </c>
      <c r="BI57" s="31" t="s">
        <v>786</v>
      </c>
      <c r="BJ57" s="124"/>
      <c r="BK57" s="124"/>
      <c r="BL57" s="124"/>
      <c r="BM57" s="124"/>
      <c r="BN57" s="124"/>
      <c r="BO57" s="124" t="s">
        <v>335</v>
      </c>
      <c r="BP57" s="124"/>
      <c r="BQ57" s="124"/>
      <c r="BR57" s="124"/>
      <c r="BS57" s="124"/>
      <c r="BT57" s="138" t="s">
        <v>335</v>
      </c>
      <c r="BU57" s="139" t="s">
        <v>335</v>
      </c>
      <c r="BV57" s="853"/>
      <c r="BW57" s="853"/>
      <c r="BX57" s="853"/>
      <c r="BY57" s="853"/>
      <c r="BZ57" s="491" t="s">
        <v>1996</v>
      </c>
      <c r="CA57" s="678" t="s">
        <v>1280</v>
      </c>
      <c r="CB57" s="846"/>
      <c r="CC57" s="846"/>
      <c r="CD57" s="846"/>
      <c r="CE57" s="31" t="s">
        <v>535</v>
      </c>
      <c r="CF57" s="31"/>
      <c r="CG57" s="31" t="s">
        <v>1181</v>
      </c>
      <c r="CH57" s="31"/>
      <c r="CI57" s="138" t="s">
        <v>413</v>
      </c>
      <c r="CJ57" s="101"/>
    </row>
    <row r="58" spans="1:88" s="100" customFormat="1" ht="15" customHeight="1">
      <c r="A58" s="77">
        <v>45</v>
      </c>
      <c r="B58" s="77">
        <v>5</v>
      </c>
      <c r="C58" s="124" t="s">
        <v>297</v>
      </c>
      <c r="D58" s="124" t="s">
        <v>335</v>
      </c>
      <c r="E58" s="124" t="s">
        <v>335</v>
      </c>
      <c r="F58" s="124" t="s">
        <v>335</v>
      </c>
      <c r="G58" s="196" t="s">
        <v>225</v>
      </c>
      <c r="H58" s="472"/>
      <c r="I58" s="128" t="s">
        <v>39</v>
      </c>
      <c r="J58" s="472" t="s">
        <v>604</v>
      </c>
      <c r="K58" s="472" t="s">
        <v>47</v>
      </c>
      <c r="L58" s="472">
        <v>1</v>
      </c>
      <c r="M58" s="178"/>
      <c r="N58" s="31" t="s">
        <v>100</v>
      </c>
      <c r="O58" s="56" t="s">
        <v>288</v>
      </c>
      <c r="P58" s="124" t="s">
        <v>419</v>
      </c>
      <c r="Q58" s="56" t="s">
        <v>266</v>
      </c>
      <c r="R58" s="105" t="s">
        <v>1648</v>
      </c>
      <c r="S58" s="124" t="s">
        <v>1636</v>
      </c>
      <c r="T58" s="106" t="str">
        <f t="shared" si="21"/>
        <v>Lumajang, 03 JUNI 1981</v>
      </c>
      <c r="U58" s="129">
        <v>29740</v>
      </c>
      <c r="V58" s="129">
        <v>38551</v>
      </c>
      <c r="W58" s="56">
        <f t="shared" ca="1" si="22"/>
        <v>41786</v>
      </c>
      <c r="X58" s="130">
        <f t="shared" ca="1" si="23"/>
        <v>12046</v>
      </c>
      <c r="Y58" s="130">
        <f t="shared" ca="1" si="24"/>
        <v>3235</v>
      </c>
      <c r="Z58" s="88">
        <f t="shared" ca="1" si="25"/>
        <v>33</v>
      </c>
      <c r="AA58" s="88">
        <f t="shared" ca="1" si="26"/>
        <v>0</v>
      </c>
      <c r="AB58" s="480">
        <f t="shared" ca="1" si="27"/>
        <v>32</v>
      </c>
      <c r="AC58" s="88">
        <f t="shared" ca="1" si="28"/>
        <v>33</v>
      </c>
      <c r="AD58" s="88"/>
      <c r="AE58" s="88"/>
      <c r="AF58" s="88"/>
      <c r="AG58" s="88"/>
      <c r="AH58" s="124" t="s">
        <v>335</v>
      </c>
      <c r="AI58" s="124" t="s">
        <v>335</v>
      </c>
      <c r="AJ58" s="124"/>
      <c r="AK58" s="472">
        <f t="shared" ca="1" si="29"/>
        <v>8</v>
      </c>
      <c r="AL58" s="124">
        <f t="shared" ca="1" si="30"/>
        <v>11</v>
      </c>
      <c r="AM58" s="124"/>
      <c r="AN58" s="124"/>
      <c r="AO58" s="124" t="s">
        <v>494</v>
      </c>
      <c r="AP58" s="124"/>
      <c r="AQ58" s="124" t="s">
        <v>335</v>
      </c>
      <c r="AR58" s="124"/>
      <c r="AS58" s="124" t="s">
        <v>335</v>
      </c>
      <c r="AT58" s="124"/>
      <c r="AU58" s="124" t="s">
        <v>335</v>
      </c>
      <c r="AV58" s="124" t="s">
        <v>335</v>
      </c>
      <c r="AW58" s="124" t="s">
        <v>335</v>
      </c>
      <c r="AX58" s="178" t="s">
        <v>853</v>
      </c>
      <c r="AY58" s="124" t="s">
        <v>335</v>
      </c>
      <c r="AZ58" s="124" t="s">
        <v>335</v>
      </c>
      <c r="BA58" s="472">
        <v>551</v>
      </c>
      <c r="BB58" s="472">
        <v>2011</v>
      </c>
      <c r="BC58" s="489">
        <v>552</v>
      </c>
      <c r="BD58" s="472">
        <v>2012</v>
      </c>
      <c r="BE58" s="31" t="s">
        <v>742</v>
      </c>
      <c r="BF58" s="472" t="s">
        <v>597</v>
      </c>
      <c r="BG58" s="472">
        <v>2004</v>
      </c>
      <c r="BH58" s="31" t="s">
        <v>726</v>
      </c>
      <c r="BI58" s="31" t="s">
        <v>770</v>
      </c>
      <c r="BJ58" s="124"/>
      <c r="BK58" s="124"/>
      <c r="BL58" s="124"/>
      <c r="BM58" s="124"/>
      <c r="BN58" s="124"/>
      <c r="BO58" s="124" t="s">
        <v>335</v>
      </c>
      <c r="BP58" s="124"/>
      <c r="BQ58" s="124"/>
      <c r="BR58" s="124"/>
      <c r="BS58" s="124"/>
      <c r="BT58" s="138" t="s">
        <v>335</v>
      </c>
      <c r="BU58" s="139" t="s">
        <v>335</v>
      </c>
      <c r="BV58" s="853"/>
      <c r="BW58" s="853"/>
      <c r="BX58" s="853"/>
      <c r="BY58" s="853"/>
      <c r="BZ58" s="491" t="s">
        <v>1997</v>
      </c>
      <c r="CA58" s="678" t="s">
        <v>1282</v>
      </c>
      <c r="CB58" s="846"/>
      <c r="CC58" s="846"/>
      <c r="CD58" s="846"/>
      <c r="CE58" s="31" t="s">
        <v>534</v>
      </c>
      <c r="CF58" s="31"/>
      <c r="CG58" s="196" t="s">
        <v>1182</v>
      </c>
      <c r="CH58" s="197" t="s">
        <v>1214</v>
      </c>
      <c r="CI58" s="138" t="s">
        <v>412</v>
      </c>
      <c r="CJ58" s="101"/>
    </row>
    <row r="59" spans="1:88" s="100" customFormat="1" ht="15" customHeight="1">
      <c r="A59" s="77">
        <v>46</v>
      </c>
      <c r="B59" s="77">
        <v>6</v>
      </c>
      <c r="C59" s="124" t="s">
        <v>298</v>
      </c>
      <c r="D59" s="124" t="s">
        <v>335</v>
      </c>
      <c r="E59" s="124" t="s">
        <v>335</v>
      </c>
      <c r="F59" s="124" t="s">
        <v>335</v>
      </c>
      <c r="G59" s="196" t="s">
        <v>226</v>
      </c>
      <c r="H59" s="472" t="s">
        <v>38</v>
      </c>
      <c r="I59" s="472"/>
      <c r="J59" s="472" t="s">
        <v>604</v>
      </c>
      <c r="K59" s="472" t="s">
        <v>47</v>
      </c>
      <c r="L59" s="472">
        <v>1</v>
      </c>
      <c r="M59" s="178"/>
      <c r="N59" s="31" t="s">
        <v>100</v>
      </c>
      <c r="O59" s="56" t="s">
        <v>416</v>
      </c>
      <c r="P59" s="124" t="s">
        <v>425</v>
      </c>
      <c r="Q59" s="56" t="s">
        <v>267</v>
      </c>
      <c r="R59" s="105" t="s">
        <v>1648</v>
      </c>
      <c r="S59" s="124" t="s">
        <v>1741</v>
      </c>
      <c r="T59" s="106" t="str">
        <f t="shared" si="21"/>
        <v>Lumajang, 04 DESEMBER 1980</v>
      </c>
      <c r="U59" s="129">
        <v>29559</v>
      </c>
      <c r="V59" s="129">
        <v>38551</v>
      </c>
      <c r="W59" s="56">
        <f t="shared" ca="1" si="22"/>
        <v>41786</v>
      </c>
      <c r="X59" s="130">
        <f t="shared" ca="1" si="23"/>
        <v>12227</v>
      </c>
      <c r="Y59" s="130">
        <f t="shared" ca="1" si="24"/>
        <v>3235</v>
      </c>
      <c r="Z59" s="88">
        <f t="shared" ca="1" si="25"/>
        <v>33</v>
      </c>
      <c r="AA59" s="88">
        <f t="shared" ca="1" si="26"/>
        <v>6</v>
      </c>
      <c r="AB59" s="480">
        <f t="shared" ca="1" si="27"/>
        <v>33</v>
      </c>
      <c r="AC59" s="88">
        <f t="shared" ca="1" si="28"/>
        <v>33</v>
      </c>
      <c r="AD59" s="88"/>
      <c r="AE59" s="88"/>
      <c r="AF59" s="88"/>
      <c r="AG59" s="88"/>
      <c r="AH59" s="124" t="s">
        <v>335</v>
      </c>
      <c r="AI59" s="124" t="s">
        <v>335</v>
      </c>
      <c r="AJ59" s="124"/>
      <c r="AK59" s="472">
        <f t="shared" ca="1" si="29"/>
        <v>8</v>
      </c>
      <c r="AL59" s="124">
        <f t="shared" ca="1" si="30"/>
        <v>11</v>
      </c>
      <c r="AM59" s="124"/>
      <c r="AN59" s="124"/>
      <c r="AO59" s="124" t="s">
        <v>494</v>
      </c>
      <c r="AP59" s="124"/>
      <c r="AQ59" s="124" t="s">
        <v>335</v>
      </c>
      <c r="AR59" s="124"/>
      <c r="AS59" s="124" t="s">
        <v>335</v>
      </c>
      <c r="AT59" s="124"/>
      <c r="AU59" s="124" t="s">
        <v>335</v>
      </c>
      <c r="AV59" s="124" t="s">
        <v>335</v>
      </c>
      <c r="AW59" s="124" t="s">
        <v>335</v>
      </c>
      <c r="AX59" s="178" t="s">
        <v>854</v>
      </c>
      <c r="AY59" s="124" t="s">
        <v>335</v>
      </c>
      <c r="AZ59" s="124" t="s">
        <v>335</v>
      </c>
      <c r="BA59" s="472">
        <v>552</v>
      </c>
      <c r="BB59" s="472">
        <v>2011</v>
      </c>
      <c r="BC59" s="489">
        <v>550</v>
      </c>
      <c r="BD59" s="472">
        <v>2012</v>
      </c>
      <c r="BE59" s="17" t="s">
        <v>773</v>
      </c>
      <c r="BF59" s="472" t="s">
        <v>597</v>
      </c>
      <c r="BG59" s="472">
        <v>2005</v>
      </c>
      <c r="BH59" s="31" t="s">
        <v>612</v>
      </c>
      <c r="BI59" s="31" t="s">
        <v>787</v>
      </c>
      <c r="BJ59" s="124"/>
      <c r="BK59" s="124"/>
      <c r="BL59" s="124"/>
      <c r="BM59" s="124"/>
      <c r="BN59" s="124"/>
      <c r="BO59" s="124" t="s">
        <v>335</v>
      </c>
      <c r="BP59" s="124"/>
      <c r="BQ59" s="124"/>
      <c r="BR59" s="124"/>
      <c r="BS59" s="124"/>
      <c r="BT59" s="138" t="s">
        <v>335</v>
      </c>
      <c r="BU59" s="139" t="s">
        <v>335</v>
      </c>
      <c r="BV59" s="853"/>
      <c r="BW59" s="853"/>
      <c r="BX59" s="853"/>
      <c r="BY59" s="853"/>
      <c r="BZ59" s="491" t="s">
        <v>1998</v>
      </c>
      <c r="CA59" s="678" t="s">
        <v>1281</v>
      </c>
      <c r="CB59" s="846"/>
      <c r="CC59" s="846"/>
      <c r="CD59" s="846"/>
      <c r="CE59" s="17" t="s">
        <v>533</v>
      </c>
      <c r="CF59" s="17"/>
      <c r="CG59" s="17" t="s">
        <v>1183</v>
      </c>
      <c r="CH59" s="17"/>
      <c r="CI59" s="138" t="s">
        <v>411</v>
      </c>
      <c r="CJ59" s="101"/>
    </row>
    <row r="60" spans="1:88" s="100" customFormat="1" ht="15" customHeight="1">
      <c r="A60" s="77">
        <v>47</v>
      </c>
      <c r="B60" s="77">
        <v>7</v>
      </c>
      <c r="C60" s="124" t="s">
        <v>299</v>
      </c>
      <c r="D60" s="124" t="s">
        <v>335</v>
      </c>
      <c r="E60" s="124" t="s">
        <v>335</v>
      </c>
      <c r="F60" s="124" t="s">
        <v>335</v>
      </c>
      <c r="G60" s="196" t="s">
        <v>227</v>
      </c>
      <c r="H60" s="472"/>
      <c r="I60" s="128" t="s">
        <v>39</v>
      </c>
      <c r="J60" s="472" t="s">
        <v>604</v>
      </c>
      <c r="K60" s="472" t="s">
        <v>47</v>
      </c>
      <c r="L60" s="472">
        <v>1</v>
      </c>
      <c r="M60" s="178"/>
      <c r="N60" s="31" t="s">
        <v>103</v>
      </c>
      <c r="O60" s="56" t="s">
        <v>263</v>
      </c>
      <c r="P60" s="124" t="s">
        <v>419</v>
      </c>
      <c r="Q60" s="56" t="s">
        <v>268</v>
      </c>
      <c r="R60" s="105" t="s">
        <v>1648</v>
      </c>
      <c r="S60" s="124" t="s">
        <v>1735</v>
      </c>
      <c r="T60" s="106" t="str">
        <f t="shared" si="21"/>
        <v>Malang, 18 JUNI 1982</v>
      </c>
      <c r="U60" s="129">
        <v>30120</v>
      </c>
      <c r="V60" s="129">
        <v>38551</v>
      </c>
      <c r="W60" s="56">
        <f t="shared" ca="1" si="22"/>
        <v>41786</v>
      </c>
      <c r="X60" s="130">
        <f t="shared" ca="1" si="23"/>
        <v>11666</v>
      </c>
      <c r="Y60" s="130">
        <f t="shared" ca="1" si="24"/>
        <v>3235</v>
      </c>
      <c r="Z60" s="88">
        <f t="shared" ca="1" si="25"/>
        <v>31</v>
      </c>
      <c r="AA60" s="88">
        <f t="shared" ca="1" si="26"/>
        <v>12</v>
      </c>
      <c r="AB60" s="480">
        <f t="shared" ca="1" si="27"/>
        <v>31</v>
      </c>
      <c r="AC60" s="88">
        <f t="shared" ca="1" si="28"/>
        <v>31</v>
      </c>
      <c r="AD60" s="88"/>
      <c r="AE60" s="88"/>
      <c r="AF60" s="88"/>
      <c r="AG60" s="88"/>
      <c r="AH60" s="124" t="s">
        <v>335</v>
      </c>
      <c r="AI60" s="124" t="s">
        <v>335</v>
      </c>
      <c r="AJ60" s="124"/>
      <c r="AK60" s="472">
        <f t="shared" ca="1" si="29"/>
        <v>8</v>
      </c>
      <c r="AL60" s="124">
        <f t="shared" ca="1" si="30"/>
        <v>11</v>
      </c>
      <c r="AM60" s="124"/>
      <c r="AN60" s="124"/>
      <c r="AO60" s="124" t="s">
        <v>494</v>
      </c>
      <c r="AP60" s="124"/>
      <c r="AQ60" s="124" t="s">
        <v>335</v>
      </c>
      <c r="AR60" s="124"/>
      <c r="AS60" s="124" t="s">
        <v>335</v>
      </c>
      <c r="AT60" s="124"/>
      <c r="AU60" s="124" t="s">
        <v>335</v>
      </c>
      <c r="AV60" s="124" t="s">
        <v>335</v>
      </c>
      <c r="AW60" s="124" t="s">
        <v>335</v>
      </c>
      <c r="AX60" s="178" t="s">
        <v>129</v>
      </c>
      <c r="AY60" s="124" t="s">
        <v>335</v>
      </c>
      <c r="AZ60" s="124" t="s">
        <v>335</v>
      </c>
      <c r="BA60" s="472">
        <v>551</v>
      </c>
      <c r="BB60" s="472">
        <v>2011</v>
      </c>
      <c r="BC60" s="489">
        <v>551</v>
      </c>
      <c r="BD60" s="472">
        <v>2012</v>
      </c>
      <c r="BE60" s="31" t="s">
        <v>760</v>
      </c>
      <c r="BF60" s="472" t="s">
        <v>597</v>
      </c>
      <c r="BG60" s="472">
        <v>2005</v>
      </c>
      <c r="BH60" s="31" t="s">
        <v>616</v>
      </c>
      <c r="BI60" s="31" t="s">
        <v>788</v>
      </c>
      <c r="BJ60" s="124"/>
      <c r="BK60" s="124"/>
      <c r="BL60" s="124"/>
      <c r="BM60" s="124"/>
      <c r="BN60" s="124"/>
      <c r="BO60" s="124" t="s">
        <v>335</v>
      </c>
      <c r="BP60" s="124"/>
      <c r="BQ60" s="124"/>
      <c r="BR60" s="124"/>
      <c r="BS60" s="124"/>
      <c r="BT60" s="139" t="s">
        <v>335</v>
      </c>
      <c r="BU60" s="139" t="s">
        <v>335</v>
      </c>
      <c r="BV60" s="853"/>
      <c r="BW60" s="853"/>
      <c r="BX60" s="853"/>
      <c r="BY60" s="853"/>
      <c r="BZ60" s="491" t="s">
        <v>1999</v>
      </c>
      <c r="CA60" s="678" t="s">
        <v>1283</v>
      </c>
      <c r="CB60" s="846"/>
      <c r="CC60" s="846"/>
      <c r="CD60" s="846"/>
      <c r="CE60" s="17" t="s">
        <v>471</v>
      </c>
      <c r="CF60" s="17"/>
      <c r="CG60" s="198" t="s">
        <v>1184</v>
      </c>
      <c r="CH60" s="200" t="s">
        <v>1222</v>
      </c>
      <c r="CI60" s="138" t="s">
        <v>1030</v>
      </c>
      <c r="CJ60" s="101"/>
    </row>
    <row r="61" spans="1:88" s="100" customFormat="1" ht="15" customHeight="1">
      <c r="A61" s="77">
        <v>48</v>
      </c>
      <c r="B61" s="77">
        <v>8</v>
      </c>
      <c r="C61" s="124" t="s">
        <v>300</v>
      </c>
      <c r="D61" s="124" t="s">
        <v>335</v>
      </c>
      <c r="E61" s="124" t="s">
        <v>335</v>
      </c>
      <c r="F61" s="124" t="s">
        <v>335</v>
      </c>
      <c r="G61" s="196" t="s">
        <v>228</v>
      </c>
      <c r="H61" s="472" t="s">
        <v>38</v>
      </c>
      <c r="I61" s="472"/>
      <c r="J61" s="472" t="s">
        <v>604</v>
      </c>
      <c r="K61" s="472" t="s">
        <v>47</v>
      </c>
      <c r="L61" s="472">
        <v>1</v>
      </c>
      <c r="M61" s="178"/>
      <c r="N61" s="31" t="s">
        <v>100</v>
      </c>
      <c r="O61" s="56" t="s">
        <v>262</v>
      </c>
      <c r="P61" s="124" t="s">
        <v>420</v>
      </c>
      <c r="Q61" s="56" t="s">
        <v>268</v>
      </c>
      <c r="R61" s="105" t="s">
        <v>1648</v>
      </c>
      <c r="S61" s="124" t="s">
        <v>1644</v>
      </c>
      <c r="T61" s="106" t="str">
        <f t="shared" si="21"/>
        <v>Lumajang, 11 FEBRUARI 1982</v>
      </c>
      <c r="U61" s="129">
        <v>29993</v>
      </c>
      <c r="V61" s="129">
        <v>38551</v>
      </c>
      <c r="W61" s="56">
        <f t="shared" ca="1" si="22"/>
        <v>41786</v>
      </c>
      <c r="X61" s="130">
        <f t="shared" ca="1" si="23"/>
        <v>11793</v>
      </c>
      <c r="Y61" s="130">
        <f t="shared" ca="1" si="24"/>
        <v>3235</v>
      </c>
      <c r="Z61" s="88">
        <f t="shared" ca="1" si="25"/>
        <v>32</v>
      </c>
      <c r="AA61" s="88">
        <f t="shared" ca="1" si="26"/>
        <v>4</v>
      </c>
      <c r="AB61" s="480">
        <f t="shared" ca="1" si="27"/>
        <v>32</v>
      </c>
      <c r="AC61" s="88">
        <f t="shared" ca="1" si="28"/>
        <v>32</v>
      </c>
      <c r="AD61" s="88"/>
      <c r="AE61" s="88"/>
      <c r="AF61" s="88"/>
      <c r="AG61" s="88"/>
      <c r="AH61" s="124" t="s">
        <v>335</v>
      </c>
      <c r="AI61" s="124" t="s">
        <v>335</v>
      </c>
      <c r="AJ61" s="124"/>
      <c r="AK61" s="472">
        <f t="shared" ca="1" si="29"/>
        <v>8</v>
      </c>
      <c r="AL61" s="124">
        <f t="shared" ca="1" si="30"/>
        <v>11</v>
      </c>
      <c r="AM61" s="124"/>
      <c r="AN61" s="124"/>
      <c r="AO61" s="124" t="s">
        <v>494</v>
      </c>
      <c r="AP61" s="124"/>
      <c r="AQ61" s="124" t="s">
        <v>335</v>
      </c>
      <c r="AR61" s="124"/>
      <c r="AS61" s="124" t="s">
        <v>335</v>
      </c>
      <c r="AT61" s="124"/>
      <c r="AU61" s="124" t="s">
        <v>335</v>
      </c>
      <c r="AV61" s="124" t="s">
        <v>335</v>
      </c>
      <c r="AW61" s="124" t="s">
        <v>335</v>
      </c>
      <c r="AX61" s="178" t="s">
        <v>129</v>
      </c>
      <c r="AY61" s="124" t="s">
        <v>335</v>
      </c>
      <c r="AZ61" s="124" t="s">
        <v>335</v>
      </c>
      <c r="BA61" s="472">
        <v>549</v>
      </c>
      <c r="BB61" s="472">
        <v>2011</v>
      </c>
      <c r="BC61" s="489">
        <v>552</v>
      </c>
      <c r="BD61" s="472">
        <v>2012</v>
      </c>
      <c r="BE61" s="31" t="s">
        <v>773</v>
      </c>
      <c r="BF61" s="472" t="s">
        <v>597</v>
      </c>
      <c r="BG61" s="124" t="s">
        <v>406</v>
      </c>
      <c r="BH61" s="31" t="s">
        <v>723</v>
      </c>
      <c r="BI61" s="31" t="s">
        <v>789</v>
      </c>
      <c r="BJ61" s="124"/>
      <c r="BK61" s="124"/>
      <c r="BL61" s="124"/>
      <c r="BM61" s="124"/>
      <c r="BN61" s="124"/>
      <c r="BO61" s="124" t="s">
        <v>335</v>
      </c>
      <c r="BP61" s="124"/>
      <c r="BQ61" s="124"/>
      <c r="BR61" s="124"/>
      <c r="BS61" s="124"/>
      <c r="BT61" s="139" t="s">
        <v>335</v>
      </c>
      <c r="BU61" s="139" t="s">
        <v>335</v>
      </c>
      <c r="BV61" s="853"/>
      <c r="BW61" s="853"/>
      <c r="BX61" s="853"/>
      <c r="BY61" s="853"/>
      <c r="BZ61" s="491" t="s">
        <v>352</v>
      </c>
      <c r="CA61" s="678">
        <v>37</v>
      </c>
      <c r="CB61" s="846"/>
      <c r="CC61" s="846"/>
      <c r="CD61" s="846"/>
      <c r="CE61" s="31" t="s">
        <v>472</v>
      </c>
      <c r="CF61" s="31"/>
      <c r="CG61" s="31" t="s">
        <v>1185</v>
      </c>
      <c r="CH61" s="31"/>
      <c r="CI61" s="138" t="s">
        <v>1031</v>
      </c>
      <c r="CJ61" s="101"/>
    </row>
    <row r="62" spans="1:88" s="100" customFormat="1" ht="15" customHeight="1">
      <c r="A62" s="77">
        <v>49</v>
      </c>
      <c r="B62" s="77">
        <v>9</v>
      </c>
      <c r="C62" s="134" t="s">
        <v>294</v>
      </c>
      <c r="D62" s="124" t="s">
        <v>335</v>
      </c>
      <c r="E62" s="124" t="s">
        <v>335</v>
      </c>
      <c r="F62" s="124" t="s">
        <v>335</v>
      </c>
      <c r="G62" s="104" t="s">
        <v>221</v>
      </c>
      <c r="H62" s="472" t="s">
        <v>38</v>
      </c>
      <c r="I62" s="472"/>
      <c r="J62" s="472" t="s">
        <v>604</v>
      </c>
      <c r="K62" s="472" t="s">
        <v>47</v>
      </c>
      <c r="L62" s="473">
        <v>1</v>
      </c>
      <c r="M62" s="177" t="s">
        <v>1326</v>
      </c>
      <c r="N62" s="31" t="s">
        <v>110</v>
      </c>
      <c r="O62" s="56" t="s">
        <v>260</v>
      </c>
      <c r="P62" s="56" t="s">
        <v>417</v>
      </c>
      <c r="Q62" s="56" t="s">
        <v>264</v>
      </c>
      <c r="R62" s="105" t="s">
        <v>1648</v>
      </c>
      <c r="S62" s="56" t="s">
        <v>1645</v>
      </c>
      <c r="T62" s="106" t="str">
        <f t="shared" si="21"/>
        <v>Jember, 24 MARET 1966</v>
      </c>
      <c r="U62" s="129">
        <v>24190</v>
      </c>
      <c r="V62" s="129">
        <v>38916</v>
      </c>
      <c r="W62" s="56">
        <f t="shared" ca="1" si="22"/>
        <v>41786</v>
      </c>
      <c r="X62" s="130">
        <f t="shared" ca="1" si="23"/>
        <v>17596</v>
      </c>
      <c r="Y62" s="130">
        <f t="shared" ca="1" si="24"/>
        <v>2870</v>
      </c>
      <c r="Z62" s="88">
        <f t="shared" ca="1" si="25"/>
        <v>48</v>
      </c>
      <c r="AA62" s="88">
        <f t="shared" ca="1" si="26"/>
        <v>3</v>
      </c>
      <c r="AB62" s="480">
        <f t="shared" ca="1" si="27"/>
        <v>48</v>
      </c>
      <c r="AC62" s="88">
        <f t="shared" ca="1" si="28"/>
        <v>48</v>
      </c>
      <c r="AD62" s="88"/>
      <c r="AE62" s="88"/>
      <c r="AF62" s="88"/>
      <c r="AG62" s="88"/>
      <c r="AH62" s="124" t="s">
        <v>335</v>
      </c>
      <c r="AI62" s="124" t="s">
        <v>335</v>
      </c>
      <c r="AJ62" s="124"/>
      <c r="AK62" s="472">
        <f t="shared" ca="1" si="29"/>
        <v>7</v>
      </c>
      <c r="AL62" s="124">
        <f t="shared" ca="1" si="30"/>
        <v>11</v>
      </c>
      <c r="AM62" s="124"/>
      <c r="AN62" s="124"/>
      <c r="AO62" s="124" t="s">
        <v>491</v>
      </c>
      <c r="AP62" s="124"/>
      <c r="AQ62" s="124" t="s">
        <v>335</v>
      </c>
      <c r="AR62" s="124"/>
      <c r="AS62" s="124" t="s">
        <v>335</v>
      </c>
      <c r="AT62" s="124"/>
      <c r="AU62" s="124" t="s">
        <v>335</v>
      </c>
      <c r="AV62" s="124" t="s">
        <v>335</v>
      </c>
      <c r="AW62" s="124" t="s">
        <v>335</v>
      </c>
      <c r="AX62" s="178" t="s">
        <v>129</v>
      </c>
      <c r="AY62" s="124" t="s">
        <v>335</v>
      </c>
      <c r="AZ62" s="124" t="s">
        <v>335</v>
      </c>
      <c r="BA62" s="472">
        <v>549</v>
      </c>
      <c r="BB62" s="472">
        <v>2011</v>
      </c>
      <c r="BC62" s="489">
        <v>549</v>
      </c>
      <c r="BD62" s="472">
        <v>2012</v>
      </c>
      <c r="BE62" s="31" t="s">
        <v>742</v>
      </c>
      <c r="BF62" s="472" t="s">
        <v>597</v>
      </c>
      <c r="BG62" s="124" t="s">
        <v>403</v>
      </c>
      <c r="BH62" s="31" t="s">
        <v>724</v>
      </c>
      <c r="BI62" s="31" t="s">
        <v>782</v>
      </c>
      <c r="BJ62" s="124"/>
      <c r="BK62" s="124"/>
      <c r="BL62" s="124"/>
      <c r="BM62" s="124"/>
      <c r="BN62" s="124"/>
      <c r="BO62" s="124" t="s">
        <v>335</v>
      </c>
      <c r="BP62" s="124"/>
      <c r="BQ62" s="124"/>
      <c r="BR62" s="124"/>
      <c r="BS62" s="124"/>
      <c r="BT62" s="138" t="s">
        <v>335</v>
      </c>
      <c r="BU62" s="139" t="s">
        <v>335</v>
      </c>
      <c r="BV62" s="853"/>
      <c r="BW62" s="853"/>
      <c r="BX62" s="853"/>
      <c r="BY62" s="853"/>
      <c r="BZ62" s="490" t="s">
        <v>2000</v>
      </c>
      <c r="CA62" s="678" t="s">
        <v>1284</v>
      </c>
      <c r="CB62" s="846"/>
      <c r="CC62" s="846"/>
      <c r="CD62" s="846"/>
      <c r="CE62" s="17" t="s">
        <v>537</v>
      </c>
      <c r="CF62" s="17"/>
      <c r="CG62" s="17" t="s">
        <v>1186</v>
      </c>
      <c r="CH62" s="17"/>
      <c r="CI62" s="178" t="s">
        <v>593</v>
      </c>
      <c r="CJ62" s="101"/>
    </row>
    <row r="63" spans="1:88" s="100" customFormat="1" ht="15" customHeight="1">
      <c r="A63" s="77">
        <v>50</v>
      </c>
      <c r="B63" s="77">
        <v>10</v>
      </c>
      <c r="C63" s="124" t="s">
        <v>301</v>
      </c>
      <c r="D63" s="124" t="s">
        <v>335</v>
      </c>
      <c r="E63" s="124" t="s">
        <v>335</v>
      </c>
      <c r="F63" s="124" t="s">
        <v>335</v>
      </c>
      <c r="G63" s="196" t="s">
        <v>949</v>
      </c>
      <c r="H63" s="472"/>
      <c r="I63" s="128" t="s">
        <v>39</v>
      </c>
      <c r="J63" s="472" t="s">
        <v>604</v>
      </c>
      <c r="K63" s="472" t="s">
        <v>47</v>
      </c>
      <c r="L63" s="472">
        <v>1</v>
      </c>
      <c r="M63" s="178"/>
      <c r="N63" s="31" t="s">
        <v>100</v>
      </c>
      <c r="O63" s="56" t="s">
        <v>111</v>
      </c>
      <c r="P63" s="124" t="s">
        <v>419</v>
      </c>
      <c r="Q63" s="56" t="s">
        <v>268</v>
      </c>
      <c r="R63" s="105" t="s">
        <v>1648</v>
      </c>
      <c r="S63" s="124" t="s">
        <v>1636</v>
      </c>
      <c r="T63" s="106" t="str">
        <f t="shared" si="21"/>
        <v>Lumajang, 12 JUNI 1982</v>
      </c>
      <c r="U63" s="129">
        <v>30114</v>
      </c>
      <c r="V63" s="129">
        <v>38916</v>
      </c>
      <c r="W63" s="56">
        <f t="shared" ca="1" si="22"/>
        <v>41786</v>
      </c>
      <c r="X63" s="130">
        <f t="shared" ca="1" si="23"/>
        <v>11672</v>
      </c>
      <c r="Y63" s="130">
        <f t="shared" ca="1" si="24"/>
        <v>2870</v>
      </c>
      <c r="Z63" s="88">
        <f t="shared" ca="1" si="25"/>
        <v>31</v>
      </c>
      <c r="AA63" s="88">
        <f t="shared" ca="1" si="26"/>
        <v>12</v>
      </c>
      <c r="AB63" s="480">
        <f t="shared" ca="1" si="27"/>
        <v>31</v>
      </c>
      <c r="AC63" s="88">
        <f t="shared" ca="1" si="28"/>
        <v>31</v>
      </c>
      <c r="AD63" s="88"/>
      <c r="AE63" s="88"/>
      <c r="AF63" s="88"/>
      <c r="AG63" s="88"/>
      <c r="AH63" s="124" t="s">
        <v>335</v>
      </c>
      <c r="AI63" s="124" t="s">
        <v>335</v>
      </c>
      <c r="AJ63" s="124"/>
      <c r="AK63" s="472">
        <f t="shared" ca="1" si="29"/>
        <v>7</v>
      </c>
      <c r="AL63" s="124">
        <f t="shared" ca="1" si="30"/>
        <v>11</v>
      </c>
      <c r="AM63" s="124"/>
      <c r="AN63" s="124"/>
      <c r="AO63" s="124" t="s">
        <v>491</v>
      </c>
      <c r="AP63" s="124"/>
      <c r="AQ63" s="124" t="s">
        <v>335</v>
      </c>
      <c r="AR63" s="124"/>
      <c r="AS63" s="124" t="s">
        <v>335</v>
      </c>
      <c r="AT63" s="124"/>
      <c r="AU63" s="124" t="s">
        <v>335</v>
      </c>
      <c r="AV63" s="124" t="s">
        <v>335</v>
      </c>
      <c r="AW63" s="124" t="s">
        <v>335</v>
      </c>
      <c r="AX63" s="178" t="s">
        <v>129</v>
      </c>
      <c r="AY63" s="124" t="s">
        <v>335</v>
      </c>
      <c r="AZ63" s="124" t="s">
        <v>335</v>
      </c>
      <c r="BA63" s="472">
        <v>553</v>
      </c>
      <c r="BB63" s="472">
        <v>2011</v>
      </c>
      <c r="BC63" s="489">
        <v>553</v>
      </c>
      <c r="BD63" s="472">
        <v>2012</v>
      </c>
      <c r="BE63" s="31" t="s">
        <v>791</v>
      </c>
      <c r="BF63" s="472" t="s">
        <v>597</v>
      </c>
      <c r="BG63" s="124" t="s">
        <v>405</v>
      </c>
      <c r="BH63" s="31" t="s">
        <v>73</v>
      </c>
      <c r="BI63" s="31" t="s">
        <v>790</v>
      </c>
      <c r="BJ63" s="124"/>
      <c r="BK63" s="124"/>
      <c r="BL63" s="124"/>
      <c r="BM63" s="124"/>
      <c r="BN63" s="124"/>
      <c r="BO63" s="124" t="s">
        <v>335</v>
      </c>
      <c r="BP63" s="124"/>
      <c r="BQ63" s="124"/>
      <c r="BR63" s="124"/>
      <c r="BS63" s="124"/>
      <c r="BT63" s="139" t="s">
        <v>335</v>
      </c>
      <c r="BU63" s="139" t="s">
        <v>335</v>
      </c>
      <c r="BV63" s="853"/>
      <c r="BW63" s="853"/>
      <c r="BX63" s="853"/>
      <c r="BY63" s="853"/>
      <c r="BZ63" s="491" t="s">
        <v>2001</v>
      </c>
      <c r="CA63" s="678" t="s">
        <v>1285</v>
      </c>
      <c r="CB63" s="846"/>
      <c r="CC63" s="846"/>
      <c r="CD63" s="846"/>
      <c r="CE63" s="31" t="s">
        <v>532</v>
      </c>
      <c r="CF63" s="31"/>
      <c r="CG63" s="196" t="s">
        <v>1187</v>
      </c>
      <c r="CH63" s="197" t="s">
        <v>1221</v>
      </c>
      <c r="CI63" s="138" t="s">
        <v>410</v>
      </c>
      <c r="CJ63" s="101"/>
    </row>
    <row r="64" spans="1:88" s="100" customFormat="1" ht="15" customHeight="1">
      <c r="A64" s="77">
        <v>51</v>
      </c>
      <c r="B64" s="77">
        <v>11</v>
      </c>
      <c r="C64" s="134" t="s">
        <v>302</v>
      </c>
      <c r="D64" s="124" t="s">
        <v>335</v>
      </c>
      <c r="E64" s="124" t="s">
        <v>335</v>
      </c>
      <c r="F64" s="124" t="s">
        <v>335</v>
      </c>
      <c r="G64" s="196" t="s">
        <v>229</v>
      </c>
      <c r="H64" s="472"/>
      <c r="I64" s="128" t="s">
        <v>39</v>
      </c>
      <c r="J64" s="472" t="s">
        <v>604</v>
      </c>
      <c r="K64" s="472" t="s">
        <v>47</v>
      </c>
      <c r="L64" s="472">
        <v>1</v>
      </c>
      <c r="M64" s="178"/>
      <c r="N64" s="31" t="s">
        <v>100</v>
      </c>
      <c r="O64" s="56" t="s">
        <v>287</v>
      </c>
      <c r="P64" s="56" t="s">
        <v>418</v>
      </c>
      <c r="Q64" s="56" t="s">
        <v>270</v>
      </c>
      <c r="R64" s="105" t="s">
        <v>1648</v>
      </c>
      <c r="S64" s="56" t="s">
        <v>1739</v>
      </c>
      <c r="T64" s="106" t="str">
        <f t="shared" si="21"/>
        <v>Lumajang, 25 MEI 1983</v>
      </c>
      <c r="U64" s="129">
        <v>30461</v>
      </c>
      <c r="V64" s="129">
        <v>39279</v>
      </c>
      <c r="W64" s="56">
        <f t="shared" ca="1" si="22"/>
        <v>41786</v>
      </c>
      <c r="X64" s="130">
        <f t="shared" ca="1" si="23"/>
        <v>11325</v>
      </c>
      <c r="Y64" s="130">
        <f t="shared" ca="1" si="24"/>
        <v>2507</v>
      </c>
      <c r="Z64" s="88">
        <f t="shared" ca="1" si="25"/>
        <v>31</v>
      </c>
      <c r="AA64" s="88">
        <f t="shared" ca="1" si="26"/>
        <v>0</v>
      </c>
      <c r="AB64" s="480">
        <f t="shared" ca="1" si="27"/>
        <v>31</v>
      </c>
      <c r="AC64" s="88">
        <f t="shared" ca="1" si="28"/>
        <v>31</v>
      </c>
      <c r="AD64" s="88"/>
      <c r="AE64" s="88"/>
      <c r="AF64" s="88"/>
      <c r="AG64" s="88"/>
      <c r="AH64" s="124" t="s">
        <v>335</v>
      </c>
      <c r="AI64" s="124" t="s">
        <v>335</v>
      </c>
      <c r="AJ64" s="124"/>
      <c r="AK64" s="472">
        <f t="shared" ca="1" si="29"/>
        <v>6</v>
      </c>
      <c r="AL64" s="124">
        <f t="shared" ca="1" si="30"/>
        <v>11</v>
      </c>
      <c r="AM64" s="124"/>
      <c r="AN64" s="124"/>
      <c r="AO64" s="124" t="s">
        <v>495</v>
      </c>
      <c r="AP64" s="124"/>
      <c r="AQ64" s="124" t="s">
        <v>335</v>
      </c>
      <c r="AR64" s="124"/>
      <c r="AS64" s="124" t="s">
        <v>335</v>
      </c>
      <c r="AT64" s="124"/>
      <c r="AU64" s="124" t="s">
        <v>335</v>
      </c>
      <c r="AV64" s="124" t="s">
        <v>335</v>
      </c>
      <c r="AW64" s="124" t="s">
        <v>335</v>
      </c>
      <c r="AX64" s="178" t="s">
        <v>129</v>
      </c>
      <c r="AY64" s="124" t="s">
        <v>335</v>
      </c>
      <c r="AZ64" s="124" t="s">
        <v>335</v>
      </c>
      <c r="BA64" s="472">
        <v>550</v>
      </c>
      <c r="BB64" s="472">
        <v>2011</v>
      </c>
      <c r="BC64" s="489">
        <v>551</v>
      </c>
      <c r="BD64" s="472">
        <v>2012</v>
      </c>
      <c r="BE64" s="31" t="s">
        <v>769</v>
      </c>
      <c r="BF64" s="472" t="s">
        <v>597</v>
      </c>
      <c r="BG64" s="472">
        <v>2005</v>
      </c>
      <c r="BH64" s="31" t="s">
        <v>616</v>
      </c>
      <c r="BI64" s="31" t="s">
        <v>793</v>
      </c>
      <c r="BJ64" s="124"/>
      <c r="BK64" s="124"/>
      <c r="BL64" s="124"/>
      <c r="BM64" s="124"/>
      <c r="BN64" s="124"/>
      <c r="BO64" s="124" t="s">
        <v>335</v>
      </c>
      <c r="BP64" s="124"/>
      <c r="BQ64" s="124"/>
      <c r="BR64" s="124"/>
      <c r="BS64" s="124"/>
      <c r="BT64" s="139" t="s">
        <v>335</v>
      </c>
      <c r="BU64" s="139" t="s">
        <v>335</v>
      </c>
      <c r="BV64" s="853"/>
      <c r="BW64" s="853"/>
      <c r="BX64" s="853"/>
      <c r="BY64" s="853"/>
      <c r="BZ64" s="491" t="s">
        <v>353</v>
      </c>
      <c r="CA64" s="678">
        <v>24</v>
      </c>
      <c r="CB64" s="846"/>
      <c r="CC64" s="846"/>
      <c r="CD64" s="846"/>
      <c r="CE64" s="31" t="s">
        <v>531</v>
      </c>
      <c r="CF64" s="31"/>
      <c r="CG64" s="196" t="s">
        <v>1188</v>
      </c>
      <c r="CH64" s="197" t="s">
        <v>1219</v>
      </c>
      <c r="CI64" s="138" t="s">
        <v>1032</v>
      </c>
      <c r="CJ64" s="101"/>
    </row>
    <row r="65" spans="1:88" s="100" customFormat="1" ht="15" customHeight="1">
      <c r="A65" s="77">
        <v>52</v>
      </c>
      <c r="B65" s="77">
        <v>12</v>
      </c>
      <c r="C65" s="134" t="s">
        <v>673</v>
      </c>
      <c r="D65" s="124" t="s">
        <v>335</v>
      </c>
      <c r="E65" s="124" t="s">
        <v>335</v>
      </c>
      <c r="F65" s="124" t="s">
        <v>335</v>
      </c>
      <c r="G65" s="196" t="s">
        <v>230</v>
      </c>
      <c r="H65" s="472" t="s">
        <v>38</v>
      </c>
      <c r="I65" s="472"/>
      <c r="J65" s="472" t="s">
        <v>604</v>
      </c>
      <c r="K65" s="472" t="s">
        <v>47</v>
      </c>
      <c r="L65" s="472">
        <v>1</v>
      </c>
      <c r="M65" s="178"/>
      <c r="N65" s="31" t="s">
        <v>100</v>
      </c>
      <c r="O65" s="56" t="s">
        <v>261</v>
      </c>
      <c r="P65" s="124" t="s">
        <v>425</v>
      </c>
      <c r="Q65" s="56" t="s">
        <v>269</v>
      </c>
      <c r="R65" s="105" t="s">
        <v>1648</v>
      </c>
      <c r="S65" s="124" t="s">
        <v>1642</v>
      </c>
      <c r="T65" s="106" t="str">
        <f t="shared" si="21"/>
        <v>Lumajang, 18 DESEMBER 1978</v>
      </c>
      <c r="U65" s="129">
        <v>28842</v>
      </c>
      <c r="V65" s="129">
        <v>39279</v>
      </c>
      <c r="W65" s="56">
        <f t="shared" ca="1" si="22"/>
        <v>41786</v>
      </c>
      <c r="X65" s="130">
        <f t="shared" ca="1" si="23"/>
        <v>12944</v>
      </c>
      <c r="Y65" s="130">
        <f t="shared" ca="1" si="24"/>
        <v>2507</v>
      </c>
      <c r="Z65" s="88">
        <f t="shared" ca="1" si="25"/>
        <v>35</v>
      </c>
      <c r="AA65" s="88">
        <f t="shared" ca="1" si="26"/>
        <v>6</v>
      </c>
      <c r="AB65" s="480">
        <f t="shared" ca="1" si="27"/>
        <v>35</v>
      </c>
      <c r="AC65" s="88">
        <f t="shared" ca="1" si="28"/>
        <v>35</v>
      </c>
      <c r="AD65" s="88"/>
      <c r="AE65" s="88"/>
      <c r="AF65" s="88"/>
      <c r="AG65" s="88"/>
      <c r="AH65" s="124" t="s">
        <v>335</v>
      </c>
      <c r="AI65" s="124" t="s">
        <v>335</v>
      </c>
      <c r="AJ65" s="124"/>
      <c r="AK65" s="472">
        <f t="shared" ca="1" si="29"/>
        <v>6</v>
      </c>
      <c r="AL65" s="124">
        <f t="shared" ca="1" si="30"/>
        <v>11</v>
      </c>
      <c r="AM65" s="124"/>
      <c r="AN65" s="124"/>
      <c r="AO65" s="124" t="s">
        <v>495</v>
      </c>
      <c r="AP65" s="124"/>
      <c r="AQ65" s="124" t="s">
        <v>335</v>
      </c>
      <c r="AR65" s="124"/>
      <c r="AS65" s="124" t="s">
        <v>335</v>
      </c>
      <c r="AT65" s="124"/>
      <c r="AU65" s="124" t="s">
        <v>335</v>
      </c>
      <c r="AV65" s="124" t="s">
        <v>335</v>
      </c>
      <c r="AW65" s="124" t="s">
        <v>335</v>
      </c>
      <c r="AX65" s="178" t="s">
        <v>855</v>
      </c>
      <c r="AY65" s="124" t="s">
        <v>335</v>
      </c>
      <c r="AZ65" s="124" t="s">
        <v>335</v>
      </c>
      <c r="BA65" s="472">
        <v>550</v>
      </c>
      <c r="BB65" s="472">
        <v>2011</v>
      </c>
      <c r="BC65" s="489">
        <v>551</v>
      </c>
      <c r="BD65" s="472">
        <v>2012</v>
      </c>
      <c r="BE65" s="31" t="s">
        <v>760</v>
      </c>
      <c r="BF65" s="472" t="s">
        <v>597</v>
      </c>
      <c r="BG65" s="472">
        <v>2004</v>
      </c>
      <c r="BH65" s="31" t="s">
        <v>343</v>
      </c>
      <c r="BI65" s="31" t="s">
        <v>792</v>
      </c>
      <c r="BJ65" s="124"/>
      <c r="BK65" s="124"/>
      <c r="BL65" s="124"/>
      <c r="BM65" s="124"/>
      <c r="BN65" s="124"/>
      <c r="BO65" s="124" t="s">
        <v>335</v>
      </c>
      <c r="BP65" s="124"/>
      <c r="BQ65" s="124"/>
      <c r="BR65" s="124"/>
      <c r="BS65" s="124"/>
      <c r="BT65" s="139" t="s">
        <v>335</v>
      </c>
      <c r="BU65" s="139" t="s">
        <v>335</v>
      </c>
      <c r="BV65" s="853"/>
      <c r="BW65" s="853"/>
      <c r="BX65" s="853"/>
      <c r="BY65" s="853"/>
      <c r="BZ65" s="491" t="s">
        <v>2002</v>
      </c>
      <c r="CA65" s="678" t="s">
        <v>1286</v>
      </c>
      <c r="CB65" s="846"/>
      <c r="CC65" s="846"/>
      <c r="CD65" s="846"/>
      <c r="CE65" s="31" t="s">
        <v>530</v>
      </c>
      <c r="CF65" s="31"/>
      <c r="CG65" s="196" t="s">
        <v>1189</v>
      </c>
      <c r="CH65" s="197" t="s">
        <v>1224</v>
      </c>
      <c r="CI65" s="144" t="s">
        <v>1033</v>
      </c>
      <c r="CJ65" s="101"/>
    </row>
    <row r="66" spans="1:88" s="100" customFormat="1" ht="15" customHeight="1">
      <c r="A66" s="77">
        <v>53</v>
      </c>
      <c r="B66" s="77">
        <v>13</v>
      </c>
      <c r="C66" s="179"/>
      <c r="D66" s="124" t="s">
        <v>335</v>
      </c>
      <c r="E66" s="124" t="s">
        <v>335</v>
      </c>
      <c r="F66" s="124" t="s">
        <v>335</v>
      </c>
      <c r="G66" s="196" t="s">
        <v>231</v>
      </c>
      <c r="H66" s="472" t="s">
        <v>38</v>
      </c>
      <c r="I66" s="472"/>
      <c r="J66" s="472" t="s">
        <v>604</v>
      </c>
      <c r="K66" s="472" t="s">
        <v>47</v>
      </c>
      <c r="L66" s="472">
        <v>1</v>
      </c>
      <c r="M66" s="178"/>
      <c r="N66" s="31" t="s">
        <v>255</v>
      </c>
      <c r="O66" s="56" t="s">
        <v>117</v>
      </c>
      <c r="P66" s="56" t="s">
        <v>417</v>
      </c>
      <c r="Q66" s="56" t="s">
        <v>268</v>
      </c>
      <c r="R66" s="105" t="s">
        <v>1648</v>
      </c>
      <c r="S66" s="56" t="s">
        <v>1645</v>
      </c>
      <c r="T66" s="106" t="str">
        <f t="shared" si="21"/>
        <v>Ngawi, 15 MARET 1982</v>
      </c>
      <c r="U66" s="129">
        <v>30025</v>
      </c>
      <c r="V66" s="129">
        <v>39569</v>
      </c>
      <c r="W66" s="56">
        <f t="shared" ca="1" si="22"/>
        <v>41786</v>
      </c>
      <c r="X66" s="130">
        <f t="shared" ca="1" si="23"/>
        <v>11761</v>
      </c>
      <c r="Y66" s="130">
        <f t="shared" ca="1" si="24"/>
        <v>2217</v>
      </c>
      <c r="Z66" s="88">
        <f t="shared" ca="1" si="25"/>
        <v>32</v>
      </c>
      <c r="AA66" s="88">
        <f t="shared" ca="1" si="26"/>
        <v>3</v>
      </c>
      <c r="AB66" s="480">
        <f t="shared" ca="1" si="27"/>
        <v>32</v>
      </c>
      <c r="AC66" s="88">
        <f t="shared" ca="1" si="28"/>
        <v>32</v>
      </c>
      <c r="AD66" s="88"/>
      <c r="AE66" s="88"/>
      <c r="AF66" s="88"/>
      <c r="AG66" s="88"/>
      <c r="AH66" s="124" t="s">
        <v>335</v>
      </c>
      <c r="AI66" s="124" t="s">
        <v>335</v>
      </c>
      <c r="AJ66" s="124"/>
      <c r="AK66" s="472">
        <f t="shared" ca="1" si="29"/>
        <v>6</v>
      </c>
      <c r="AL66" s="124">
        <f t="shared" ca="1" si="30"/>
        <v>1</v>
      </c>
      <c r="AM66" s="124"/>
      <c r="AN66" s="124"/>
      <c r="AO66" s="124" t="s">
        <v>497</v>
      </c>
      <c r="AP66" s="124"/>
      <c r="AQ66" s="124" t="s">
        <v>335</v>
      </c>
      <c r="AR66" s="124"/>
      <c r="AS66" s="124" t="s">
        <v>335</v>
      </c>
      <c r="AT66" s="124"/>
      <c r="AU66" s="124" t="s">
        <v>335</v>
      </c>
      <c r="AV66" s="124" t="s">
        <v>335</v>
      </c>
      <c r="AW66" s="124" t="s">
        <v>335</v>
      </c>
      <c r="AX66" s="178" t="s">
        <v>129</v>
      </c>
      <c r="AY66" s="124" t="s">
        <v>335</v>
      </c>
      <c r="AZ66" s="124" t="s">
        <v>335</v>
      </c>
      <c r="BA66" s="472">
        <v>550</v>
      </c>
      <c r="BB66" s="472">
        <v>2011</v>
      </c>
      <c r="BC66" s="492">
        <v>548</v>
      </c>
      <c r="BD66" s="472">
        <v>2012</v>
      </c>
      <c r="BE66" s="31" t="s">
        <v>794</v>
      </c>
      <c r="BF66" s="472" t="s">
        <v>597</v>
      </c>
      <c r="BG66" s="472">
        <v>2009</v>
      </c>
      <c r="BH66" s="31" t="s">
        <v>701</v>
      </c>
      <c r="BI66" s="31" t="s">
        <v>795</v>
      </c>
      <c r="BJ66" s="124"/>
      <c r="BK66" s="124"/>
      <c r="BL66" s="124"/>
      <c r="BM66" s="124"/>
      <c r="BN66" s="124"/>
      <c r="BO66" s="124" t="s">
        <v>335</v>
      </c>
      <c r="BP66" s="124"/>
      <c r="BQ66" s="124"/>
      <c r="BR66" s="124"/>
      <c r="BS66" s="124"/>
      <c r="BT66" s="139" t="s">
        <v>335</v>
      </c>
      <c r="BU66" s="139" t="s">
        <v>335</v>
      </c>
      <c r="BV66" s="853"/>
      <c r="BW66" s="853"/>
      <c r="BX66" s="853"/>
      <c r="BY66" s="853"/>
      <c r="BZ66" s="491" t="s">
        <v>2003</v>
      </c>
      <c r="CA66" s="678" t="s">
        <v>1287</v>
      </c>
      <c r="CB66" s="846"/>
      <c r="CC66" s="846"/>
      <c r="CD66" s="846"/>
      <c r="CE66" s="31" t="s">
        <v>529</v>
      </c>
      <c r="CF66" s="31"/>
      <c r="CG66" s="31"/>
      <c r="CH66" s="31"/>
      <c r="CI66" s="138" t="s">
        <v>608</v>
      </c>
      <c r="CJ66" s="101"/>
    </row>
    <row r="67" spans="1:88" s="100" customFormat="1" ht="15" customHeight="1">
      <c r="A67" s="77">
        <v>54</v>
      </c>
      <c r="B67" s="77">
        <v>14</v>
      </c>
      <c r="C67" s="134" t="s">
        <v>677</v>
      </c>
      <c r="D67" s="124" t="s">
        <v>335</v>
      </c>
      <c r="E67" s="124" t="s">
        <v>335</v>
      </c>
      <c r="F67" s="124" t="s">
        <v>335</v>
      </c>
      <c r="G67" s="196" t="s">
        <v>232</v>
      </c>
      <c r="H67" s="472"/>
      <c r="I67" s="128" t="s">
        <v>39</v>
      </c>
      <c r="J67" s="472" t="s">
        <v>604</v>
      </c>
      <c r="K67" s="472" t="s">
        <v>47</v>
      </c>
      <c r="L67" s="472">
        <v>1</v>
      </c>
      <c r="M67" s="178"/>
      <c r="N67" s="31" t="s">
        <v>100</v>
      </c>
      <c r="O67" s="56" t="s">
        <v>260</v>
      </c>
      <c r="P67" s="56" t="s">
        <v>417</v>
      </c>
      <c r="Q67" s="56" t="s">
        <v>275</v>
      </c>
      <c r="R67" s="105" t="s">
        <v>1648</v>
      </c>
      <c r="S67" s="56" t="s">
        <v>1645</v>
      </c>
      <c r="T67" s="106" t="str">
        <f t="shared" si="21"/>
        <v>Lumajang, 24 MARET 1984</v>
      </c>
      <c r="U67" s="129">
        <v>30765</v>
      </c>
      <c r="V67" s="129">
        <v>39643</v>
      </c>
      <c r="W67" s="56">
        <f t="shared" ca="1" si="22"/>
        <v>41786</v>
      </c>
      <c r="X67" s="130">
        <f t="shared" ca="1" si="23"/>
        <v>11021</v>
      </c>
      <c r="Y67" s="130">
        <f t="shared" ca="1" si="24"/>
        <v>2143</v>
      </c>
      <c r="Z67" s="88">
        <f t="shared" ca="1" si="25"/>
        <v>30</v>
      </c>
      <c r="AA67" s="88">
        <f t="shared" ca="1" si="26"/>
        <v>2</v>
      </c>
      <c r="AB67" s="480">
        <f t="shared" ca="1" si="27"/>
        <v>30</v>
      </c>
      <c r="AC67" s="88">
        <f t="shared" ca="1" si="28"/>
        <v>30</v>
      </c>
      <c r="AD67" s="88"/>
      <c r="AE67" s="88"/>
      <c r="AF67" s="88"/>
      <c r="AG67" s="88"/>
      <c r="AH67" s="124" t="s">
        <v>335</v>
      </c>
      <c r="AI67" s="124" t="s">
        <v>335</v>
      </c>
      <c r="AJ67" s="124"/>
      <c r="AK67" s="472">
        <f t="shared" ca="1" si="29"/>
        <v>5</v>
      </c>
      <c r="AL67" s="124">
        <f t="shared" ca="1" si="30"/>
        <v>11</v>
      </c>
      <c r="AM67" s="124"/>
      <c r="AN67" s="124"/>
      <c r="AO67" s="124" t="s">
        <v>496</v>
      </c>
      <c r="AP67" s="124"/>
      <c r="AQ67" s="124" t="s">
        <v>335</v>
      </c>
      <c r="AR67" s="124"/>
      <c r="AS67" s="124" t="s">
        <v>335</v>
      </c>
      <c r="AT67" s="124"/>
      <c r="AU67" s="124" t="s">
        <v>335</v>
      </c>
      <c r="AV67" s="124" t="s">
        <v>335</v>
      </c>
      <c r="AW67" s="124" t="s">
        <v>335</v>
      </c>
      <c r="AX67" s="178" t="s">
        <v>129</v>
      </c>
      <c r="AY67" s="124" t="s">
        <v>335</v>
      </c>
      <c r="AZ67" s="124" t="s">
        <v>335</v>
      </c>
      <c r="BA67" s="472">
        <v>550</v>
      </c>
      <c r="BB67" s="472">
        <v>2011</v>
      </c>
      <c r="BC67" s="489">
        <v>549</v>
      </c>
      <c r="BD67" s="472">
        <v>2012</v>
      </c>
      <c r="BE67" s="31" t="s">
        <v>791</v>
      </c>
      <c r="BF67" s="472" t="s">
        <v>597</v>
      </c>
      <c r="BG67" s="472">
        <v>2005</v>
      </c>
      <c r="BH67" s="31" t="s">
        <v>340</v>
      </c>
      <c r="BI67" s="31" t="s">
        <v>796</v>
      </c>
      <c r="BJ67" s="124"/>
      <c r="BK67" s="124"/>
      <c r="BL67" s="124"/>
      <c r="BM67" s="124"/>
      <c r="BN67" s="124"/>
      <c r="BO67" s="124" t="s">
        <v>335</v>
      </c>
      <c r="BP67" s="124"/>
      <c r="BQ67" s="124"/>
      <c r="BR67" s="124"/>
      <c r="BS67" s="124"/>
      <c r="BT67" s="139" t="s">
        <v>335</v>
      </c>
      <c r="BU67" s="139" t="s">
        <v>335</v>
      </c>
      <c r="BV67" s="853"/>
      <c r="BW67" s="853"/>
      <c r="BX67" s="853"/>
      <c r="BY67" s="853"/>
      <c r="BZ67" s="491" t="s">
        <v>2004</v>
      </c>
      <c r="CA67" s="678" t="s">
        <v>1275</v>
      </c>
      <c r="CB67" s="846"/>
      <c r="CC67" s="846"/>
      <c r="CD67" s="846"/>
      <c r="CE67" s="31" t="s">
        <v>473</v>
      </c>
      <c r="CF67" s="31"/>
      <c r="CG67" s="196" t="s">
        <v>1164</v>
      </c>
      <c r="CH67" s="197" t="s">
        <v>1223</v>
      </c>
      <c r="CI67" s="138" t="s">
        <v>1034</v>
      </c>
      <c r="CJ67" s="101"/>
    </row>
    <row r="68" spans="1:88" s="100" customFormat="1" ht="15" customHeight="1">
      <c r="A68" s="77">
        <v>55</v>
      </c>
      <c r="B68" s="77">
        <v>15</v>
      </c>
      <c r="C68" s="472" t="s">
        <v>305</v>
      </c>
      <c r="D68" s="124" t="s">
        <v>335</v>
      </c>
      <c r="E68" s="124" t="s">
        <v>335</v>
      </c>
      <c r="F68" s="124" t="s">
        <v>335</v>
      </c>
      <c r="G68" s="196" t="s">
        <v>234</v>
      </c>
      <c r="H68" s="472"/>
      <c r="I68" s="128" t="s">
        <v>39</v>
      </c>
      <c r="J68" s="472" t="s">
        <v>604</v>
      </c>
      <c r="K68" s="472" t="s">
        <v>47</v>
      </c>
      <c r="L68" s="472">
        <v>1</v>
      </c>
      <c r="M68" s="178"/>
      <c r="N68" s="31" t="s">
        <v>100</v>
      </c>
      <c r="O68" s="180" t="s">
        <v>285</v>
      </c>
      <c r="P68" s="180" t="s">
        <v>422</v>
      </c>
      <c r="Q68" s="180" t="s">
        <v>270</v>
      </c>
      <c r="R68" s="105" t="s">
        <v>1648</v>
      </c>
      <c r="S68" s="180" t="s">
        <v>1639</v>
      </c>
      <c r="T68" s="106" t="str">
        <f t="shared" si="21"/>
        <v>Lumajang,  14 SEPTEMBER 1983</v>
      </c>
      <c r="U68" s="129">
        <v>30573</v>
      </c>
      <c r="V68" s="129">
        <v>39643</v>
      </c>
      <c r="W68" s="56">
        <f t="shared" ca="1" si="22"/>
        <v>41786</v>
      </c>
      <c r="X68" s="130">
        <f t="shared" ca="1" si="23"/>
        <v>11213</v>
      </c>
      <c r="Y68" s="130">
        <f t="shared" ca="1" si="24"/>
        <v>2143</v>
      </c>
      <c r="Z68" s="88">
        <f t="shared" ca="1" si="25"/>
        <v>30</v>
      </c>
      <c r="AA68" s="88">
        <f t="shared" ca="1" si="26"/>
        <v>9</v>
      </c>
      <c r="AB68" s="480">
        <f t="shared" ca="1" si="27"/>
        <v>30</v>
      </c>
      <c r="AC68" s="88">
        <f t="shared" ca="1" si="28"/>
        <v>30</v>
      </c>
      <c r="AD68" s="88"/>
      <c r="AE68" s="88"/>
      <c r="AF68" s="88"/>
      <c r="AG68" s="88"/>
      <c r="AH68" s="124" t="s">
        <v>335</v>
      </c>
      <c r="AI68" s="124" t="s">
        <v>335</v>
      </c>
      <c r="AJ68" s="124"/>
      <c r="AK68" s="472">
        <f t="shared" ca="1" si="29"/>
        <v>5</v>
      </c>
      <c r="AL68" s="124">
        <f t="shared" ca="1" si="30"/>
        <v>11</v>
      </c>
      <c r="AM68" s="124"/>
      <c r="AN68" s="124"/>
      <c r="AO68" s="124" t="s">
        <v>496</v>
      </c>
      <c r="AP68" s="124"/>
      <c r="AQ68" s="124" t="s">
        <v>335</v>
      </c>
      <c r="AR68" s="124"/>
      <c r="AS68" s="124" t="s">
        <v>335</v>
      </c>
      <c r="AT68" s="124"/>
      <c r="AU68" s="124" t="s">
        <v>335</v>
      </c>
      <c r="AV68" s="124" t="s">
        <v>335</v>
      </c>
      <c r="AW68" s="124" t="s">
        <v>335</v>
      </c>
      <c r="AX68" s="178" t="s">
        <v>129</v>
      </c>
      <c r="AY68" s="124" t="s">
        <v>335</v>
      </c>
      <c r="AZ68" s="124" t="s">
        <v>335</v>
      </c>
      <c r="BA68" s="472">
        <v>550</v>
      </c>
      <c r="BB68" s="472">
        <v>2011</v>
      </c>
      <c r="BC68" s="489">
        <v>550</v>
      </c>
      <c r="BD68" s="472">
        <v>2012</v>
      </c>
      <c r="BE68" s="31" t="s">
        <v>773</v>
      </c>
      <c r="BF68" s="472" t="s">
        <v>597</v>
      </c>
      <c r="BG68" s="472">
        <v>2007</v>
      </c>
      <c r="BH68" s="31" t="s">
        <v>617</v>
      </c>
      <c r="BI68" s="31" t="s">
        <v>800</v>
      </c>
      <c r="BJ68" s="124"/>
      <c r="BK68" s="124"/>
      <c r="BL68" s="124"/>
      <c r="BM68" s="124"/>
      <c r="BN68" s="124"/>
      <c r="BO68" s="124" t="s">
        <v>335</v>
      </c>
      <c r="BP68" s="124"/>
      <c r="BQ68" s="124"/>
      <c r="BR68" s="124"/>
      <c r="BS68" s="124"/>
      <c r="BT68" s="139" t="s">
        <v>335</v>
      </c>
      <c r="BU68" s="139" t="s">
        <v>335</v>
      </c>
      <c r="BV68" s="853"/>
      <c r="BW68" s="853"/>
      <c r="BX68" s="853"/>
      <c r="BY68" s="853"/>
      <c r="BZ68" s="491" t="s">
        <v>2005</v>
      </c>
      <c r="CA68" s="678" t="s">
        <v>1288</v>
      </c>
      <c r="CB68" s="846"/>
      <c r="CC68" s="846"/>
      <c r="CD68" s="846"/>
      <c r="CE68" s="31" t="s">
        <v>475</v>
      </c>
      <c r="CF68" s="31"/>
      <c r="CG68" s="196" t="s">
        <v>1156</v>
      </c>
      <c r="CH68" s="197" t="s">
        <v>1228</v>
      </c>
      <c r="CI68" s="138" t="s">
        <v>609</v>
      </c>
      <c r="CJ68" s="101"/>
    </row>
    <row r="69" spans="1:88" s="100" customFormat="1" ht="15" customHeight="1">
      <c r="A69" s="77">
        <v>56</v>
      </c>
      <c r="B69" s="77">
        <v>16</v>
      </c>
      <c r="C69" s="134" t="s">
        <v>398</v>
      </c>
      <c r="D69" s="124" t="s">
        <v>335</v>
      </c>
      <c r="E69" s="124" t="s">
        <v>335</v>
      </c>
      <c r="F69" s="124" t="s">
        <v>335</v>
      </c>
      <c r="G69" s="31" t="s">
        <v>235</v>
      </c>
      <c r="H69" s="472" t="s">
        <v>38</v>
      </c>
      <c r="I69" s="472"/>
      <c r="J69" s="472" t="s">
        <v>604</v>
      </c>
      <c r="K69" s="472" t="s">
        <v>47</v>
      </c>
      <c r="L69" s="472">
        <v>1</v>
      </c>
      <c r="M69" s="178"/>
      <c r="N69" s="31" t="s">
        <v>100</v>
      </c>
      <c r="O69" s="56" t="s">
        <v>284</v>
      </c>
      <c r="P69" s="56" t="s">
        <v>418</v>
      </c>
      <c r="Q69" s="56" t="s">
        <v>277</v>
      </c>
      <c r="R69" s="105" t="s">
        <v>1648</v>
      </c>
      <c r="S69" s="56" t="s">
        <v>1647</v>
      </c>
      <c r="T69" s="106" t="str">
        <f t="shared" si="21"/>
        <v>Lumajang, 25 MEI 1973</v>
      </c>
      <c r="U69" s="129">
        <v>26809</v>
      </c>
      <c r="V69" s="129">
        <v>39643</v>
      </c>
      <c r="W69" s="56">
        <f t="shared" ca="1" si="22"/>
        <v>41786</v>
      </c>
      <c r="X69" s="130">
        <f t="shared" ca="1" si="23"/>
        <v>14977</v>
      </c>
      <c r="Y69" s="130">
        <f t="shared" ca="1" si="24"/>
        <v>2143</v>
      </c>
      <c r="Z69" s="88">
        <f t="shared" ca="1" si="25"/>
        <v>41</v>
      </c>
      <c r="AA69" s="88">
        <f t="shared" ca="1" si="26"/>
        <v>0</v>
      </c>
      <c r="AB69" s="480">
        <f t="shared" ca="1" si="27"/>
        <v>41</v>
      </c>
      <c r="AC69" s="88">
        <f t="shared" ca="1" si="28"/>
        <v>41</v>
      </c>
      <c r="AD69" s="88"/>
      <c r="AE69" s="88"/>
      <c r="AF69" s="88"/>
      <c r="AG69" s="88"/>
      <c r="AH69" s="124" t="s">
        <v>335</v>
      </c>
      <c r="AI69" s="124" t="s">
        <v>335</v>
      </c>
      <c r="AJ69" s="124"/>
      <c r="AK69" s="472">
        <f t="shared" ca="1" si="29"/>
        <v>5</v>
      </c>
      <c r="AL69" s="124">
        <f t="shared" ca="1" si="30"/>
        <v>11</v>
      </c>
      <c r="AM69" s="124"/>
      <c r="AN69" s="124"/>
      <c r="AO69" s="124" t="s">
        <v>496</v>
      </c>
      <c r="AP69" s="124"/>
      <c r="AQ69" s="124" t="s">
        <v>335</v>
      </c>
      <c r="AR69" s="124"/>
      <c r="AS69" s="124" t="s">
        <v>335</v>
      </c>
      <c r="AT69" s="124"/>
      <c r="AU69" s="124" t="s">
        <v>335</v>
      </c>
      <c r="AV69" s="124" t="s">
        <v>335</v>
      </c>
      <c r="AW69" s="124" t="s">
        <v>335</v>
      </c>
      <c r="AX69" s="178" t="s">
        <v>129</v>
      </c>
      <c r="AY69" s="124" t="s">
        <v>335</v>
      </c>
      <c r="AZ69" s="124" t="s">
        <v>335</v>
      </c>
      <c r="BA69" s="472">
        <v>548</v>
      </c>
      <c r="BB69" s="472">
        <v>2011</v>
      </c>
      <c r="BC69" s="489">
        <v>549</v>
      </c>
      <c r="BD69" s="472">
        <v>2012</v>
      </c>
      <c r="BE69" s="31" t="s">
        <v>801</v>
      </c>
      <c r="BF69" s="472" t="s">
        <v>597</v>
      </c>
      <c r="BG69" s="472">
        <v>2004</v>
      </c>
      <c r="BH69" s="31" t="s">
        <v>341</v>
      </c>
      <c r="BI69" s="31" t="s">
        <v>802</v>
      </c>
      <c r="BJ69" s="124"/>
      <c r="BK69" s="124"/>
      <c r="BL69" s="124"/>
      <c r="BM69" s="124"/>
      <c r="BN69" s="124"/>
      <c r="BO69" s="124" t="s">
        <v>335</v>
      </c>
      <c r="BP69" s="124"/>
      <c r="BQ69" s="124"/>
      <c r="BR69" s="124"/>
      <c r="BS69" s="124"/>
      <c r="BT69" s="139" t="s">
        <v>335</v>
      </c>
      <c r="BU69" s="139" t="s">
        <v>335</v>
      </c>
      <c r="BV69" s="853"/>
      <c r="BW69" s="853"/>
      <c r="BX69" s="853"/>
      <c r="BY69" s="853"/>
      <c r="BZ69" s="491" t="s">
        <v>2006</v>
      </c>
      <c r="CA69" s="678" t="s">
        <v>1289</v>
      </c>
      <c r="CB69" s="846"/>
      <c r="CC69" s="846"/>
      <c r="CD69" s="846"/>
      <c r="CE69" s="31" t="s">
        <v>476</v>
      </c>
      <c r="CF69" s="31"/>
      <c r="CG69" s="196" t="s">
        <v>1161</v>
      </c>
      <c r="CH69" s="197" t="s">
        <v>1209</v>
      </c>
      <c r="CI69" s="138" t="s">
        <v>1036</v>
      </c>
      <c r="CJ69" s="101"/>
    </row>
    <row r="70" spans="1:88" s="100" customFormat="1" ht="15" customHeight="1">
      <c r="A70" s="77">
        <v>57</v>
      </c>
      <c r="B70" s="77">
        <v>17</v>
      </c>
      <c r="C70" s="134" t="s">
        <v>675</v>
      </c>
      <c r="D70" s="124" t="s">
        <v>335</v>
      </c>
      <c r="E70" s="124" t="s">
        <v>335</v>
      </c>
      <c r="F70" s="124" t="s">
        <v>335</v>
      </c>
      <c r="G70" s="104" t="s">
        <v>236</v>
      </c>
      <c r="H70" s="472"/>
      <c r="I70" s="128" t="s">
        <v>39</v>
      </c>
      <c r="J70" s="472" t="s">
        <v>604</v>
      </c>
      <c r="K70" s="472" t="s">
        <v>47</v>
      </c>
      <c r="L70" s="473">
        <v>1</v>
      </c>
      <c r="M70" s="177" t="s">
        <v>1327</v>
      </c>
      <c r="N70" s="31" t="s">
        <v>100</v>
      </c>
      <c r="O70" s="56" t="s">
        <v>283</v>
      </c>
      <c r="P70" s="56" t="s">
        <v>418</v>
      </c>
      <c r="Q70" s="56" t="s">
        <v>268</v>
      </c>
      <c r="R70" s="105" t="s">
        <v>1648</v>
      </c>
      <c r="S70" s="56" t="s">
        <v>1647</v>
      </c>
      <c r="T70" s="106" t="str">
        <f t="shared" si="21"/>
        <v>Lumajang, 19 MEI 1982</v>
      </c>
      <c r="U70" s="129">
        <v>30090</v>
      </c>
      <c r="V70" s="129">
        <v>40007</v>
      </c>
      <c r="W70" s="56">
        <f t="shared" ca="1" si="22"/>
        <v>41786</v>
      </c>
      <c r="X70" s="130">
        <f t="shared" ca="1" si="23"/>
        <v>11696</v>
      </c>
      <c r="Y70" s="130">
        <f t="shared" ca="1" si="24"/>
        <v>1779</v>
      </c>
      <c r="Z70" s="88">
        <f t="shared" ca="1" si="25"/>
        <v>32</v>
      </c>
      <c r="AA70" s="88">
        <f t="shared" ca="1" si="26"/>
        <v>1</v>
      </c>
      <c r="AB70" s="480">
        <f t="shared" ca="1" si="27"/>
        <v>32</v>
      </c>
      <c r="AC70" s="88">
        <f t="shared" ca="1" si="28"/>
        <v>32</v>
      </c>
      <c r="AD70" s="88"/>
      <c r="AE70" s="88"/>
      <c r="AF70" s="88"/>
      <c r="AG70" s="88"/>
      <c r="AH70" s="124" t="s">
        <v>335</v>
      </c>
      <c r="AI70" s="124" t="s">
        <v>335</v>
      </c>
      <c r="AJ70" s="124"/>
      <c r="AK70" s="472">
        <f t="shared" ca="1" si="29"/>
        <v>4</v>
      </c>
      <c r="AL70" s="124">
        <f t="shared" ca="1" si="30"/>
        <v>11</v>
      </c>
      <c r="AM70" s="124"/>
      <c r="AN70" s="124"/>
      <c r="AO70" s="124" t="s">
        <v>498</v>
      </c>
      <c r="AP70" s="124"/>
      <c r="AQ70" s="124" t="s">
        <v>335</v>
      </c>
      <c r="AR70" s="124"/>
      <c r="AS70" s="124" t="s">
        <v>335</v>
      </c>
      <c r="AT70" s="124"/>
      <c r="AU70" s="124" t="s">
        <v>335</v>
      </c>
      <c r="AV70" s="124" t="s">
        <v>335</v>
      </c>
      <c r="AW70" s="124" t="s">
        <v>335</v>
      </c>
      <c r="AX70" s="178" t="s">
        <v>129</v>
      </c>
      <c r="AY70" s="124" t="s">
        <v>335</v>
      </c>
      <c r="AZ70" s="124" t="s">
        <v>335</v>
      </c>
      <c r="BA70" s="472">
        <v>547</v>
      </c>
      <c r="BB70" s="472">
        <v>2011</v>
      </c>
      <c r="BC70" s="489">
        <v>549</v>
      </c>
      <c r="BD70" s="472">
        <v>2012</v>
      </c>
      <c r="BE70" s="31" t="s">
        <v>742</v>
      </c>
      <c r="BF70" s="472" t="s">
        <v>597</v>
      </c>
      <c r="BG70" s="472">
        <v>2005</v>
      </c>
      <c r="BH70" s="178" t="s">
        <v>728</v>
      </c>
      <c r="BI70" s="178" t="s">
        <v>804</v>
      </c>
      <c r="BJ70" s="124"/>
      <c r="BK70" s="124"/>
      <c r="BL70" s="124"/>
      <c r="BM70" s="124"/>
      <c r="BN70" s="124"/>
      <c r="BO70" s="124" t="s">
        <v>335</v>
      </c>
      <c r="BP70" s="124"/>
      <c r="BQ70" s="124"/>
      <c r="BR70" s="124"/>
      <c r="BS70" s="124"/>
      <c r="BT70" s="139" t="s">
        <v>335</v>
      </c>
      <c r="BU70" s="139" t="s">
        <v>335</v>
      </c>
      <c r="BV70" s="853"/>
      <c r="BW70" s="853"/>
      <c r="BX70" s="853"/>
      <c r="BY70" s="853"/>
      <c r="BZ70" s="493" t="s">
        <v>2007</v>
      </c>
      <c r="CA70" s="678">
        <v>26</v>
      </c>
      <c r="CB70" s="846"/>
      <c r="CC70" s="846"/>
      <c r="CD70" s="846"/>
      <c r="CE70" s="31" t="s">
        <v>509</v>
      </c>
      <c r="CF70" s="31"/>
      <c r="CG70" s="196" t="s">
        <v>1160</v>
      </c>
      <c r="CH70" s="196" t="s">
        <v>1211</v>
      </c>
      <c r="CI70" s="138" t="s">
        <v>546</v>
      </c>
      <c r="CJ70" s="101"/>
    </row>
    <row r="71" spans="1:88" s="100" customFormat="1" ht="15" customHeight="1">
      <c r="A71" s="77">
        <v>58</v>
      </c>
      <c r="B71" s="77">
        <v>18</v>
      </c>
      <c r="C71" s="179"/>
      <c r="D71" s="124" t="s">
        <v>335</v>
      </c>
      <c r="E71" s="124" t="s">
        <v>335</v>
      </c>
      <c r="F71" s="124" t="s">
        <v>335</v>
      </c>
      <c r="G71" s="31" t="s">
        <v>237</v>
      </c>
      <c r="H71" s="472"/>
      <c r="I71" s="128" t="s">
        <v>39</v>
      </c>
      <c r="J71" s="472" t="s">
        <v>604</v>
      </c>
      <c r="K71" s="472" t="s">
        <v>47</v>
      </c>
      <c r="L71" s="472">
        <v>1</v>
      </c>
      <c r="M71" s="178"/>
      <c r="N71" s="31" t="s">
        <v>100</v>
      </c>
      <c r="O71" s="56" t="s">
        <v>282</v>
      </c>
      <c r="P71" s="56" t="s">
        <v>415</v>
      </c>
      <c r="Q71" s="56" t="s">
        <v>276</v>
      </c>
      <c r="R71" s="105" t="s">
        <v>1648</v>
      </c>
      <c r="S71" s="56" t="s">
        <v>1637</v>
      </c>
      <c r="T71" s="106" t="str">
        <f t="shared" si="21"/>
        <v>Lumajang,  22 JULI 1986</v>
      </c>
      <c r="U71" s="129">
        <v>31615</v>
      </c>
      <c r="V71" s="129">
        <v>40007</v>
      </c>
      <c r="W71" s="56">
        <f t="shared" ca="1" si="22"/>
        <v>41786</v>
      </c>
      <c r="X71" s="130">
        <f t="shared" ca="1" si="23"/>
        <v>10171</v>
      </c>
      <c r="Y71" s="130">
        <f t="shared" ca="1" si="24"/>
        <v>1779</v>
      </c>
      <c r="Z71" s="88">
        <f t="shared" ca="1" si="25"/>
        <v>27</v>
      </c>
      <c r="AA71" s="88">
        <f t="shared" ca="1" si="26"/>
        <v>11</v>
      </c>
      <c r="AB71" s="480">
        <f t="shared" ca="1" si="27"/>
        <v>27</v>
      </c>
      <c r="AC71" s="88">
        <f t="shared" ca="1" si="28"/>
        <v>27</v>
      </c>
      <c r="AD71" s="88"/>
      <c r="AE71" s="88"/>
      <c r="AF71" s="88"/>
      <c r="AG71" s="88"/>
      <c r="AH71" s="124" t="s">
        <v>335</v>
      </c>
      <c r="AI71" s="124" t="s">
        <v>335</v>
      </c>
      <c r="AJ71" s="124"/>
      <c r="AK71" s="472">
        <f t="shared" ca="1" si="29"/>
        <v>4</v>
      </c>
      <c r="AL71" s="124">
        <f t="shared" ca="1" si="30"/>
        <v>11</v>
      </c>
      <c r="AM71" s="124"/>
      <c r="AN71" s="124"/>
      <c r="AO71" s="124" t="s">
        <v>498</v>
      </c>
      <c r="AP71" s="124"/>
      <c r="AQ71" s="124" t="s">
        <v>335</v>
      </c>
      <c r="AR71" s="124"/>
      <c r="AS71" s="124" t="s">
        <v>335</v>
      </c>
      <c r="AT71" s="124"/>
      <c r="AU71" s="124" t="s">
        <v>335</v>
      </c>
      <c r="AV71" s="124" t="s">
        <v>335</v>
      </c>
      <c r="AW71" s="124" t="s">
        <v>335</v>
      </c>
      <c r="AX71" s="178" t="s">
        <v>856</v>
      </c>
      <c r="AY71" s="124" t="s">
        <v>335</v>
      </c>
      <c r="AZ71" s="124" t="s">
        <v>335</v>
      </c>
      <c r="BA71" s="472">
        <v>550</v>
      </c>
      <c r="BB71" s="472">
        <v>2011</v>
      </c>
      <c r="BC71" s="489">
        <v>550</v>
      </c>
      <c r="BD71" s="472">
        <v>2012</v>
      </c>
      <c r="BE71" s="31" t="s">
        <v>742</v>
      </c>
      <c r="BF71" s="472" t="s">
        <v>597</v>
      </c>
      <c r="BG71" s="472">
        <v>2008</v>
      </c>
      <c r="BH71" s="178" t="s">
        <v>618</v>
      </c>
      <c r="BI71" s="178" t="s">
        <v>812</v>
      </c>
      <c r="BJ71" s="124"/>
      <c r="BK71" s="124"/>
      <c r="BL71" s="124"/>
      <c r="BM71" s="124"/>
      <c r="BN71" s="124"/>
      <c r="BO71" s="124" t="s">
        <v>335</v>
      </c>
      <c r="BP71" s="124"/>
      <c r="BQ71" s="124"/>
      <c r="BR71" s="124"/>
      <c r="BS71" s="124"/>
      <c r="BT71" s="139" t="s">
        <v>335</v>
      </c>
      <c r="BU71" s="139" t="s">
        <v>335</v>
      </c>
      <c r="BV71" s="853"/>
      <c r="BW71" s="853"/>
      <c r="BX71" s="853"/>
      <c r="BY71" s="853"/>
      <c r="BZ71" s="493" t="s">
        <v>2008</v>
      </c>
      <c r="CA71" s="678">
        <v>40</v>
      </c>
      <c r="CB71" s="846"/>
      <c r="CC71" s="846"/>
      <c r="CD71" s="846"/>
      <c r="CE71" s="31" t="s">
        <v>477</v>
      </c>
      <c r="CF71" s="31"/>
      <c r="CG71" s="31"/>
      <c r="CH71" s="31"/>
      <c r="CI71" s="138" t="s">
        <v>1076</v>
      </c>
      <c r="CJ71" s="101"/>
    </row>
    <row r="72" spans="1:88" s="100" customFormat="1" ht="15" customHeight="1">
      <c r="A72" s="77">
        <v>59</v>
      </c>
      <c r="B72" s="77">
        <v>19</v>
      </c>
      <c r="C72" s="179"/>
      <c r="D72" s="124" t="s">
        <v>335</v>
      </c>
      <c r="E72" s="124" t="s">
        <v>335</v>
      </c>
      <c r="F72" s="124" t="s">
        <v>335</v>
      </c>
      <c r="G72" s="31" t="s">
        <v>904</v>
      </c>
      <c r="H72" s="472"/>
      <c r="I72" s="128" t="s">
        <v>39</v>
      </c>
      <c r="J72" s="472" t="s">
        <v>604</v>
      </c>
      <c r="K72" s="472" t="s">
        <v>47</v>
      </c>
      <c r="L72" s="472">
        <v>1</v>
      </c>
      <c r="M72" s="178"/>
      <c r="N72" s="31" t="s">
        <v>100</v>
      </c>
      <c r="O72" s="56" t="s">
        <v>280</v>
      </c>
      <c r="P72" s="124" t="s">
        <v>420</v>
      </c>
      <c r="Q72" s="56" t="s">
        <v>273</v>
      </c>
      <c r="R72" s="105" t="s">
        <v>1648</v>
      </c>
      <c r="S72" s="124" t="s">
        <v>1737</v>
      </c>
      <c r="T72" s="106" t="str">
        <f t="shared" si="21"/>
        <v>Lumajang, 15 FEBRUARI 1985</v>
      </c>
      <c r="U72" s="129">
        <v>31093</v>
      </c>
      <c r="V72" s="129">
        <v>40007</v>
      </c>
      <c r="W72" s="56">
        <f t="shared" ca="1" si="22"/>
        <v>41786</v>
      </c>
      <c r="X72" s="130">
        <f t="shared" ca="1" si="23"/>
        <v>10693</v>
      </c>
      <c r="Y72" s="130">
        <f t="shared" ca="1" si="24"/>
        <v>1779</v>
      </c>
      <c r="Z72" s="88">
        <f t="shared" ca="1" si="25"/>
        <v>29</v>
      </c>
      <c r="AA72" s="88">
        <f t="shared" ca="1" si="26"/>
        <v>4</v>
      </c>
      <c r="AB72" s="480">
        <f t="shared" ca="1" si="27"/>
        <v>29</v>
      </c>
      <c r="AC72" s="88">
        <f t="shared" ca="1" si="28"/>
        <v>29</v>
      </c>
      <c r="AD72" s="88"/>
      <c r="AE72" s="88"/>
      <c r="AF72" s="88"/>
      <c r="AG72" s="88"/>
      <c r="AH72" s="124" t="s">
        <v>335</v>
      </c>
      <c r="AI72" s="124" t="s">
        <v>335</v>
      </c>
      <c r="AJ72" s="124"/>
      <c r="AK72" s="472">
        <f t="shared" ca="1" si="29"/>
        <v>4</v>
      </c>
      <c r="AL72" s="124">
        <f t="shared" ca="1" si="30"/>
        <v>11</v>
      </c>
      <c r="AM72" s="124"/>
      <c r="AN72" s="124"/>
      <c r="AO72" s="124" t="s">
        <v>498</v>
      </c>
      <c r="AP72" s="124"/>
      <c r="AQ72" s="124" t="s">
        <v>335</v>
      </c>
      <c r="AR72" s="124"/>
      <c r="AS72" s="124" t="s">
        <v>335</v>
      </c>
      <c r="AT72" s="124"/>
      <c r="AU72" s="124" t="s">
        <v>335</v>
      </c>
      <c r="AV72" s="124" t="s">
        <v>335</v>
      </c>
      <c r="AW72" s="124" t="s">
        <v>335</v>
      </c>
      <c r="AX72" s="178" t="s">
        <v>129</v>
      </c>
      <c r="AY72" s="124" t="s">
        <v>335</v>
      </c>
      <c r="AZ72" s="124" t="s">
        <v>335</v>
      </c>
      <c r="BA72" s="472">
        <v>548</v>
      </c>
      <c r="BB72" s="472">
        <v>2011</v>
      </c>
      <c r="BC72" s="489">
        <v>549</v>
      </c>
      <c r="BD72" s="472">
        <v>2012</v>
      </c>
      <c r="BE72" s="31" t="s">
        <v>742</v>
      </c>
      <c r="BF72" s="472" t="s">
        <v>597</v>
      </c>
      <c r="BG72" s="472">
        <v>2008</v>
      </c>
      <c r="BH72" s="178" t="s">
        <v>619</v>
      </c>
      <c r="BI72" s="178" t="s">
        <v>814</v>
      </c>
      <c r="BJ72" s="124"/>
      <c r="BK72" s="124"/>
      <c r="BL72" s="124"/>
      <c r="BM72" s="124"/>
      <c r="BN72" s="124"/>
      <c r="BO72" s="124" t="s">
        <v>335</v>
      </c>
      <c r="BP72" s="124"/>
      <c r="BQ72" s="124"/>
      <c r="BR72" s="124"/>
      <c r="BS72" s="124"/>
      <c r="BT72" s="139" t="s">
        <v>335</v>
      </c>
      <c r="BU72" s="139" t="s">
        <v>335</v>
      </c>
      <c r="BV72" s="853"/>
      <c r="BW72" s="853"/>
      <c r="BX72" s="853"/>
      <c r="BY72" s="853"/>
      <c r="BZ72" s="493" t="s">
        <v>2009</v>
      </c>
      <c r="CA72" s="678" t="s">
        <v>1290</v>
      </c>
      <c r="CB72" s="846"/>
      <c r="CC72" s="846"/>
      <c r="CD72" s="846"/>
      <c r="CE72" s="31" t="s">
        <v>478</v>
      </c>
      <c r="CF72" s="31"/>
      <c r="CG72" s="31"/>
      <c r="CH72" s="31"/>
      <c r="CI72" s="138" t="s">
        <v>1077</v>
      </c>
      <c r="CJ72" s="101"/>
    </row>
    <row r="73" spans="1:88" s="100" customFormat="1" ht="15" customHeight="1">
      <c r="A73" s="77">
        <v>60</v>
      </c>
      <c r="B73" s="77">
        <v>20</v>
      </c>
      <c r="C73" s="134" t="s">
        <v>674</v>
      </c>
      <c r="D73" s="124" t="s">
        <v>335</v>
      </c>
      <c r="E73" s="124" t="s">
        <v>335</v>
      </c>
      <c r="F73" s="124" t="s">
        <v>335</v>
      </c>
      <c r="G73" s="31" t="s">
        <v>238</v>
      </c>
      <c r="H73" s="472"/>
      <c r="I73" s="128" t="s">
        <v>39</v>
      </c>
      <c r="J73" s="472" t="s">
        <v>604</v>
      </c>
      <c r="K73" s="472" t="s">
        <v>47</v>
      </c>
      <c r="L73" s="472">
        <v>1</v>
      </c>
      <c r="M73" s="178"/>
      <c r="N73" s="31" t="s">
        <v>569</v>
      </c>
      <c r="O73" s="56" t="s">
        <v>281</v>
      </c>
      <c r="P73" s="56" t="s">
        <v>416</v>
      </c>
      <c r="Q73" s="56" t="s">
        <v>275</v>
      </c>
      <c r="R73" s="105" t="s">
        <v>1648</v>
      </c>
      <c r="S73" s="56" t="s">
        <v>1646</v>
      </c>
      <c r="T73" s="106" t="str">
        <f t="shared" si="21"/>
        <v>Kediri,  04 APRIL 1984</v>
      </c>
      <c r="U73" s="129">
        <v>30776</v>
      </c>
      <c r="V73" s="129">
        <v>40007</v>
      </c>
      <c r="W73" s="56">
        <f t="shared" ca="1" si="22"/>
        <v>41786</v>
      </c>
      <c r="X73" s="130">
        <f t="shared" ca="1" si="23"/>
        <v>11010</v>
      </c>
      <c r="Y73" s="130">
        <f t="shared" ca="1" si="24"/>
        <v>1779</v>
      </c>
      <c r="Z73" s="88">
        <f t="shared" ca="1" si="25"/>
        <v>30</v>
      </c>
      <c r="AA73" s="88">
        <f t="shared" ca="1" si="26"/>
        <v>2</v>
      </c>
      <c r="AB73" s="480">
        <f t="shared" ca="1" si="27"/>
        <v>30</v>
      </c>
      <c r="AC73" s="88">
        <f t="shared" ca="1" si="28"/>
        <v>30</v>
      </c>
      <c r="AD73" s="88"/>
      <c r="AE73" s="88"/>
      <c r="AF73" s="88"/>
      <c r="AG73" s="88"/>
      <c r="AH73" s="124" t="s">
        <v>335</v>
      </c>
      <c r="AI73" s="124" t="s">
        <v>335</v>
      </c>
      <c r="AJ73" s="124"/>
      <c r="AK73" s="472">
        <f t="shared" ca="1" si="29"/>
        <v>4</v>
      </c>
      <c r="AL73" s="124">
        <f t="shared" ca="1" si="30"/>
        <v>11</v>
      </c>
      <c r="AM73" s="124"/>
      <c r="AN73" s="124"/>
      <c r="AO73" s="124" t="s">
        <v>498</v>
      </c>
      <c r="AP73" s="124"/>
      <c r="AQ73" s="124" t="s">
        <v>335</v>
      </c>
      <c r="AR73" s="124"/>
      <c r="AS73" s="124" t="s">
        <v>335</v>
      </c>
      <c r="AT73" s="124"/>
      <c r="AU73" s="124" t="s">
        <v>335</v>
      </c>
      <c r="AV73" s="124" t="s">
        <v>335</v>
      </c>
      <c r="AW73" s="124" t="s">
        <v>335</v>
      </c>
      <c r="AX73" s="178" t="s">
        <v>129</v>
      </c>
      <c r="AY73" s="124" t="s">
        <v>335</v>
      </c>
      <c r="AZ73" s="124" t="s">
        <v>335</v>
      </c>
      <c r="BA73" s="472">
        <v>548</v>
      </c>
      <c r="BB73" s="472">
        <v>2011</v>
      </c>
      <c r="BC73" s="489">
        <v>549</v>
      </c>
      <c r="BD73" s="472">
        <v>2012</v>
      </c>
      <c r="BE73" s="31" t="s">
        <v>769</v>
      </c>
      <c r="BF73" s="472" t="s">
        <v>597</v>
      </c>
      <c r="BG73" s="472">
        <v>2006</v>
      </c>
      <c r="BH73" s="178" t="s">
        <v>616</v>
      </c>
      <c r="BI73" s="178" t="s">
        <v>815</v>
      </c>
      <c r="BJ73" s="124"/>
      <c r="BK73" s="124"/>
      <c r="BL73" s="124"/>
      <c r="BM73" s="124"/>
      <c r="BN73" s="124"/>
      <c r="BO73" s="124" t="s">
        <v>335</v>
      </c>
      <c r="BP73" s="124"/>
      <c r="BQ73" s="124"/>
      <c r="BR73" s="124"/>
      <c r="BS73" s="124"/>
      <c r="BT73" s="139" t="s">
        <v>335</v>
      </c>
      <c r="BU73" s="139" t="s">
        <v>335</v>
      </c>
      <c r="BV73" s="853"/>
      <c r="BW73" s="853"/>
      <c r="BX73" s="853"/>
      <c r="BY73" s="853"/>
      <c r="BZ73" s="493" t="s">
        <v>353</v>
      </c>
      <c r="CA73" s="678">
        <v>24</v>
      </c>
      <c r="CB73" s="846"/>
      <c r="CC73" s="846"/>
      <c r="CD73" s="846"/>
      <c r="CE73" s="31" t="s">
        <v>479</v>
      </c>
      <c r="CF73" s="31"/>
      <c r="CG73" s="31"/>
      <c r="CH73" s="31"/>
      <c r="CI73" s="138" t="s">
        <v>547</v>
      </c>
      <c r="CJ73" s="101"/>
    </row>
    <row r="74" spans="1:88" s="100" customFormat="1" ht="15" customHeight="1">
      <c r="A74" s="77">
        <v>61</v>
      </c>
      <c r="B74" s="77">
        <v>21</v>
      </c>
      <c r="C74" s="134" t="s">
        <v>672</v>
      </c>
      <c r="D74" s="124" t="s">
        <v>335</v>
      </c>
      <c r="E74" s="124" t="s">
        <v>335</v>
      </c>
      <c r="F74" s="124" t="s">
        <v>335</v>
      </c>
      <c r="G74" s="31" t="s">
        <v>239</v>
      </c>
      <c r="H74" s="472"/>
      <c r="I74" s="128" t="s">
        <v>39</v>
      </c>
      <c r="J74" s="472" t="s">
        <v>604</v>
      </c>
      <c r="K74" s="472" t="s">
        <v>47</v>
      </c>
      <c r="L74" s="472">
        <v>1</v>
      </c>
      <c r="M74" s="178"/>
      <c r="N74" s="31" t="s">
        <v>100</v>
      </c>
      <c r="O74" s="56" t="s">
        <v>288</v>
      </c>
      <c r="P74" s="124" t="s">
        <v>423</v>
      </c>
      <c r="Q74" s="56" t="s">
        <v>275</v>
      </c>
      <c r="R74" s="105" t="s">
        <v>1648</v>
      </c>
      <c r="S74" s="124" t="s">
        <v>1643</v>
      </c>
      <c r="T74" s="106" t="str">
        <f t="shared" si="21"/>
        <v>Lumajang, 03 JANUARI 1984</v>
      </c>
      <c r="U74" s="129">
        <v>30684</v>
      </c>
      <c r="V74" s="129">
        <v>40007</v>
      </c>
      <c r="W74" s="56">
        <f t="shared" ca="1" si="22"/>
        <v>41786</v>
      </c>
      <c r="X74" s="130">
        <f t="shared" ca="1" si="23"/>
        <v>11102</v>
      </c>
      <c r="Y74" s="130">
        <f t="shared" ca="1" si="24"/>
        <v>1779</v>
      </c>
      <c r="Z74" s="88">
        <f t="shared" ca="1" si="25"/>
        <v>30</v>
      </c>
      <c r="AA74" s="88">
        <f t="shared" ca="1" si="26"/>
        <v>5</v>
      </c>
      <c r="AB74" s="480">
        <f t="shared" ca="1" si="27"/>
        <v>30</v>
      </c>
      <c r="AC74" s="88">
        <f t="shared" ca="1" si="28"/>
        <v>30</v>
      </c>
      <c r="AD74" s="88"/>
      <c r="AE74" s="88"/>
      <c r="AF74" s="88"/>
      <c r="AG74" s="88"/>
      <c r="AH74" s="124" t="s">
        <v>335</v>
      </c>
      <c r="AI74" s="124" t="s">
        <v>335</v>
      </c>
      <c r="AJ74" s="124"/>
      <c r="AK74" s="472">
        <f t="shared" ca="1" si="29"/>
        <v>4</v>
      </c>
      <c r="AL74" s="124">
        <f t="shared" ca="1" si="30"/>
        <v>11</v>
      </c>
      <c r="AM74" s="124"/>
      <c r="AN74" s="124"/>
      <c r="AO74" s="124" t="s">
        <v>498</v>
      </c>
      <c r="AP74" s="124"/>
      <c r="AQ74" s="124" t="s">
        <v>335</v>
      </c>
      <c r="AR74" s="124"/>
      <c r="AS74" s="124" t="s">
        <v>335</v>
      </c>
      <c r="AT74" s="124"/>
      <c r="AU74" s="124" t="s">
        <v>335</v>
      </c>
      <c r="AV74" s="124" t="s">
        <v>335</v>
      </c>
      <c r="AW74" s="124" t="s">
        <v>335</v>
      </c>
      <c r="AX74" s="178" t="s">
        <v>129</v>
      </c>
      <c r="AY74" s="124" t="s">
        <v>335</v>
      </c>
      <c r="AZ74" s="124" t="s">
        <v>335</v>
      </c>
      <c r="BA74" s="472">
        <v>548</v>
      </c>
      <c r="BB74" s="472">
        <v>2011</v>
      </c>
      <c r="BC74" s="489">
        <v>549</v>
      </c>
      <c r="BD74" s="472">
        <v>2012</v>
      </c>
      <c r="BE74" s="31" t="s">
        <v>742</v>
      </c>
      <c r="BF74" s="472" t="s">
        <v>597</v>
      </c>
      <c r="BG74" s="472">
        <v>2008</v>
      </c>
      <c r="BH74" s="178" t="s">
        <v>612</v>
      </c>
      <c r="BI74" s="178" t="s">
        <v>812</v>
      </c>
      <c r="BJ74" s="124"/>
      <c r="BK74" s="124"/>
      <c r="BL74" s="124"/>
      <c r="BM74" s="124"/>
      <c r="BN74" s="124"/>
      <c r="BO74" s="124" t="s">
        <v>335</v>
      </c>
      <c r="BP74" s="124"/>
      <c r="BQ74" s="124"/>
      <c r="BR74" s="124"/>
      <c r="BS74" s="124"/>
      <c r="BT74" s="139" t="s">
        <v>335</v>
      </c>
      <c r="BU74" s="139" t="s">
        <v>335</v>
      </c>
      <c r="BV74" s="853"/>
      <c r="BW74" s="853"/>
      <c r="BX74" s="853"/>
      <c r="BY74" s="853"/>
      <c r="BZ74" s="493" t="s">
        <v>73</v>
      </c>
      <c r="CA74" s="678">
        <v>27</v>
      </c>
      <c r="CB74" s="846"/>
      <c r="CC74" s="846"/>
      <c r="CD74" s="846"/>
      <c r="CE74" s="31" t="s">
        <v>480</v>
      </c>
      <c r="CF74" s="31"/>
      <c r="CG74" s="31" t="s">
        <v>1159</v>
      </c>
      <c r="CH74" s="31"/>
      <c r="CI74" s="138" t="s">
        <v>1037</v>
      </c>
      <c r="CJ74" s="101"/>
    </row>
    <row r="75" spans="1:88" s="100" customFormat="1" ht="15" customHeight="1">
      <c r="A75" s="77">
        <v>62</v>
      </c>
      <c r="B75" s="77">
        <v>22</v>
      </c>
      <c r="C75" s="179"/>
      <c r="D75" s="124" t="s">
        <v>335</v>
      </c>
      <c r="E75" s="124" t="s">
        <v>335</v>
      </c>
      <c r="F75" s="124" t="s">
        <v>335</v>
      </c>
      <c r="G75" s="31" t="s">
        <v>240</v>
      </c>
      <c r="H75" s="472"/>
      <c r="I75" s="128" t="s">
        <v>39</v>
      </c>
      <c r="J75" s="472" t="s">
        <v>604</v>
      </c>
      <c r="K75" s="472" t="s">
        <v>47</v>
      </c>
      <c r="L75" s="472">
        <v>1</v>
      </c>
      <c r="M75" s="178"/>
      <c r="N75" s="31" t="s">
        <v>100</v>
      </c>
      <c r="O75" s="56" t="s">
        <v>279</v>
      </c>
      <c r="P75" s="56" t="s">
        <v>417</v>
      </c>
      <c r="Q75" s="56" t="s">
        <v>273</v>
      </c>
      <c r="R75" s="105" t="s">
        <v>1648</v>
      </c>
      <c r="S75" s="56" t="s">
        <v>1645</v>
      </c>
      <c r="T75" s="106" t="str">
        <f t="shared" si="21"/>
        <v>Lumajang, 20 MARET 1985</v>
      </c>
      <c r="U75" s="129">
        <v>31126</v>
      </c>
      <c r="V75" s="129">
        <v>40007</v>
      </c>
      <c r="W75" s="56">
        <f t="shared" ca="1" si="22"/>
        <v>41786</v>
      </c>
      <c r="X75" s="130">
        <f t="shared" ca="1" si="23"/>
        <v>10660</v>
      </c>
      <c r="Y75" s="130">
        <f t="shared" ca="1" si="24"/>
        <v>1779</v>
      </c>
      <c r="Z75" s="88">
        <f t="shared" ca="1" si="25"/>
        <v>29</v>
      </c>
      <c r="AA75" s="88">
        <f t="shared" ca="1" si="26"/>
        <v>3</v>
      </c>
      <c r="AB75" s="480">
        <f t="shared" ca="1" si="27"/>
        <v>29</v>
      </c>
      <c r="AC75" s="88">
        <f t="shared" ca="1" si="28"/>
        <v>29</v>
      </c>
      <c r="AD75" s="88"/>
      <c r="AE75" s="88"/>
      <c r="AF75" s="88"/>
      <c r="AG75" s="88"/>
      <c r="AH75" s="124" t="s">
        <v>335</v>
      </c>
      <c r="AI75" s="124" t="s">
        <v>335</v>
      </c>
      <c r="AJ75" s="124"/>
      <c r="AK75" s="472">
        <f t="shared" ca="1" si="29"/>
        <v>4</v>
      </c>
      <c r="AL75" s="124">
        <f t="shared" ca="1" si="30"/>
        <v>11</v>
      </c>
      <c r="AM75" s="124"/>
      <c r="AN75" s="124"/>
      <c r="AO75" s="124" t="s">
        <v>498</v>
      </c>
      <c r="AP75" s="124"/>
      <c r="AQ75" s="124" t="s">
        <v>335</v>
      </c>
      <c r="AR75" s="124"/>
      <c r="AS75" s="124" t="s">
        <v>335</v>
      </c>
      <c r="AT75" s="124"/>
      <c r="AU75" s="124" t="s">
        <v>335</v>
      </c>
      <c r="AV75" s="124" t="s">
        <v>335</v>
      </c>
      <c r="AW75" s="124" t="s">
        <v>335</v>
      </c>
      <c r="AX75" s="178" t="s">
        <v>129</v>
      </c>
      <c r="AY75" s="124" t="s">
        <v>335</v>
      </c>
      <c r="AZ75" s="124" t="s">
        <v>335</v>
      </c>
      <c r="BA75" s="472">
        <v>548</v>
      </c>
      <c r="BB75" s="472">
        <v>2011</v>
      </c>
      <c r="BC75" s="489">
        <v>549</v>
      </c>
      <c r="BD75" s="472">
        <v>2012</v>
      </c>
      <c r="BE75" s="31" t="s">
        <v>760</v>
      </c>
      <c r="BF75" s="472" t="s">
        <v>597</v>
      </c>
      <c r="BG75" s="472">
        <v>2009</v>
      </c>
      <c r="BH75" s="178" t="s">
        <v>614</v>
      </c>
      <c r="BI75" s="178" t="s">
        <v>816</v>
      </c>
      <c r="BJ75" s="124"/>
      <c r="BK75" s="124"/>
      <c r="BL75" s="124"/>
      <c r="BM75" s="124"/>
      <c r="BN75" s="124"/>
      <c r="BO75" s="124" t="s">
        <v>335</v>
      </c>
      <c r="BP75" s="124"/>
      <c r="BQ75" s="124"/>
      <c r="BR75" s="124"/>
      <c r="BS75" s="124"/>
      <c r="BT75" s="139" t="s">
        <v>335</v>
      </c>
      <c r="BU75" s="139" t="s">
        <v>335</v>
      </c>
      <c r="BV75" s="853"/>
      <c r="BW75" s="853"/>
      <c r="BX75" s="853"/>
      <c r="BY75" s="853"/>
      <c r="BZ75" s="493" t="s">
        <v>2010</v>
      </c>
      <c r="CA75" s="678" t="s">
        <v>1292</v>
      </c>
      <c r="CB75" s="846"/>
      <c r="CC75" s="846"/>
      <c r="CD75" s="846"/>
      <c r="CE75" s="31" t="s">
        <v>481</v>
      </c>
      <c r="CF75" s="31"/>
      <c r="CG75" s="31"/>
      <c r="CH75" s="31"/>
      <c r="CI75" s="138" t="s">
        <v>1078</v>
      </c>
      <c r="CJ75" s="101"/>
    </row>
    <row r="76" spans="1:88" s="100" customFormat="1" ht="15" customHeight="1">
      <c r="A76" s="77">
        <v>63</v>
      </c>
      <c r="B76" s="77">
        <v>23</v>
      </c>
      <c r="C76" s="134" t="s">
        <v>306</v>
      </c>
      <c r="D76" s="124" t="s">
        <v>335</v>
      </c>
      <c r="E76" s="124" t="s">
        <v>335</v>
      </c>
      <c r="F76" s="124" t="s">
        <v>335</v>
      </c>
      <c r="G76" s="31" t="s">
        <v>242</v>
      </c>
      <c r="H76" s="472" t="s">
        <v>38</v>
      </c>
      <c r="I76" s="472"/>
      <c r="J76" s="472" t="s">
        <v>604</v>
      </c>
      <c r="K76" s="472" t="s">
        <v>47</v>
      </c>
      <c r="L76" s="472">
        <v>1</v>
      </c>
      <c r="M76" s="178"/>
      <c r="N76" s="31" t="s">
        <v>100</v>
      </c>
      <c r="O76" s="56" t="s">
        <v>289</v>
      </c>
      <c r="P76" s="56" t="s">
        <v>422</v>
      </c>
      <c r="Q76" s="56" t="s">
        <v>268</v>
      </c>
      <c r="R76" s="105" t="s">
        <v>1648</v>
      </c>
      <c r="S76" s="56" t="s">
        <v>1639</v>
      </c>
      <c r="T76" s="106" t="str">
        <f t="shared" si="21"/>
        <v>Lumajang, 01 SEPTEMBER 1982</v>
      </c>
      <c r="U76" s="129">
        <v>30195</v>
      </c>
      <c r="V76" s="129">
        <v>40007</v>
      </c>
      <c r="W76" s="56">
        <f t="shared" ca="1" si="22"/>
        <v>41786</v>
      </c>
      <c r="X76" s="130">
        <f t="shared" ca="1" si="23"/>
        <v>11591</v>
      </c>
      <c r="Y76" s="130">
        <f t="shared" ca="1" si="24"/>
        <v>1779</v>
      </c>
      <c r="Z76" s="88">
        <f t="shared" ca="1" si="25"/>
        <v>31</v>
      </c>
      <c r="AA76" s="88">
        <f t="shared" ca="1" si="26"/>
        <v>9</v>
      </c>
      <c r="AB76" s="480">
        <f t="shared" ca="1" si="27"/>
        <v>31</v>
      </c>
      <c r="AC76" s="88">
        <f t="shared" ca="1" si="28"/>
        <v>31</v>
      </c>
      <c r="AD76" s="88"/>
      <c r="AE76" s="88"/>
      <c r="AF76" s="88"/>
      <c r="AG76" s="88"/>
      <c r="AH76" s="124" t="s">
        <v>335</v>
      </c>
      <c r="AI76" s="124" t="s">
        <v>335</v>
      </c>
      <c r="AJ76" s="124"/>
      <c r="AK76" s="472">
        <f t="shared" ca="1" si="29"/>
        <v>4</v>
      </c>
      <c r="AL76" s="124">
        <f t="shared" ca="1" si="30"/>
        <v>11</v>
      </c>
      <c r="AM76" s="124"/>
      <c r="AN76" s="124"/>
      <c r="AO76" s="124" t="s">
        <v>498</v>
      </c>
      <c r="AP76" s="124"/>
      <c r="AQ76" s="124" t="s">
        <v>335</v>
      </c>
      <c r="AR76" s="124"/>
      <c r="AS76" s="124" t="s">
        <v>335</v>
      </c>
      <c r="AT76" s="124"/>
      <c r="AU76" s="124" t="s">
        <v>335</v>
      </c>
      <c r="AV76" s="124" t="s">
        <v>335</v>
      </c>
      <c r="AW76" s="124" t="s">
        <v>335</v>
      </c>
      <c r="AX76" s="178" t="s">
        <v>129</v>
      </c>
      <c r="AY76" s="124" t="s">
        <v>335</v>
      </c>
      <c r="AZ76" s="124" t="s">
        <v>335</v>
      </c>
      <c r="BA76" s="472">
        <v>548</v>
      </c>
      <c r="BB76" s="472">
        <v>2011</v>
      </c>
      <c r="BC76" s="489">
        <v>549</v>
      </c>
      <c r="BD76" s="472">
        <v>2012</v>
      </c>
      <c r="BE76" s="31" t="s">
        <v>818</v>
      </c>
      <c r="BF76" s="472" t="s">
        <v>597</v>
      </c>
      <c r="BG76" s="472">
        <v>2007</v>
      </c>
      <c r="BH76" s="178" t="s">
        <v>402</v>
      </c>
      <c r="BI76" s="178" t="s">
        <v>817</v>
      </c>
      <c r="BJ76" s="124"/>
      <c r="BK76" s="124"/>
      <c r="BL76" s="124"/>
      <c r="BM76" s="124"/>
      <c r="BN76" s="124"/>
      <c r="BO76" s="124" t="s">
        <v>335</v>
      </c>
      <c r="BP76" s="124"/>
      <c r="BQ76" s="124"/>
      <c r="BR76" s="124"/>
      <c r="BS76" s="124"/>
      <c r="BT76" s="139" t="s">
        <v>335</v>
      </c>
      <c r="BU76" s="139" t="s">
        <v>335</v>
      </c>
      <c r="BV76" s="853"/>
      <c r="BW76" s="853"/>
      <c r="BX76" s="853"/>
      <c r="BY76" s="853"/>
      <c r="BZ76" s="493" t="s">
        <v>2011</v>
      </c>
      <c r="CA76" s="678" t="s">
        <v>1291</v>
      </c>
      <c r="CB76" s="846"/>
      <c r="CC76" s="846"/>
      <c r="CD76" s="846"/>
      <c r="CE76" s="31" t="s">
        <v>528</v>
      </c>
      <c r="CF76" s="31"/>
      <c r="CG76" s="196" t="s">
        <v>1154</v>
      </c>
      <c r="CH76" s="197" t="s">
        <v>1227</v>
      </c>
      <c r="CI76" s="138" t="s">
        <v>1038</v>
      </c>
      <c r="CJ76" s="101"/>
    </row>
    <row r="77" spans="1:88" s="100" customFormat="1" ht="15" customHeight="1">
      <c r="A77" s="77">
        <v>64</v>
      </c>
      <c r="B77" s="77">
        <v>24</v>
      </c>
      <c r="C77" s="134" t="s">
        <v>676</v>
      </c>
      <c r="D77" s="124" t="s">
        <v>335</v>
      </c>
      <c r="E77" s="124" t="s">
        <v>335</v>
      </c>
      <c r="F77" s="124" t="s">
        <v>335</v>
      </c>
      <c r="G77" s="143" t="s">
        <v>243</v>
      </c>
      <c r="H77" s="472"/>
      <c r="I77" s="128" t="s">
        <v>39</v>
      </c>
      <c r="J77" s="472" t="s">
        <v>604</v>
      </c>
      <c r="K77" s="472" t="s">
        <v>47</v>
      </c>
      <c r="L77" s="472">
        <v>1</v>
      </c>
      <c r="M77" s="178"/>
      <c r="N77" s="31" t="s">
        <v>100</v>
      </c>
      <c r="O77" s="56" t="s">
        <v>288</v>
      </c>
      <c r="P77" s="56" t="s">
        <v>421</v>
      </c>
      <c r="Q77" s="56" t="s">
        <v>270</v>
      </c>
      <c r="R77" s="105" t="s">
        <v>1648</v>
      </c>
      <c r="S77" s="56" t="s">
        <v>1638</v>
      </c>
      <c r="T77" s="106" t="str">
        <f t="shared" si="21"/>
        <v>Lumajang, 03 AGUSTUS 1983</v>
      </c>
      <c r="U77" s="129">
        <v>30531</v>
      </c>
      <c r="V77" s="129">
        <v>40371</v>
      </c>
      <c r="W77" s="56">
        <f t="shared" ca="1" si="22"/>
        <v>41786</v>
      </c>
      <c r="X77" s="130">
        <f t="shared" ca="1" si="23"/>
        <v>11255</v>
      </c>
      <c r="Y77" s="130">
        <f t="shared" ca="1" si="24"/>
        <v>1415</v>
      </c>
      <c r="Z77" s="88">
        <f t="shared" ca="1" si="25"/>
        <v>30</v>
      </c>
      <c r="AA77" s="88">
        <f t="shared" ca="1" si="26"/>
        <v>10</v>
      </c>
      <c r="AB77" s="480">
        <f t="shared" ca="1" si="27"/>
        <v>30</v>
      </c>
      <c r="AC77" s="88">
        <f t="shared" ca="1" si="28"/>
        <v>30</v>
      </c>
      <c r="AD77" s="88"/>
      <c r="AE77" s="88"/>
      <c r="AF77" s="88"/>
      <c r="AG77" s="88"/>
      <c r="AH77" s="124" t="s">
        <v>335</v>
      </c>
      <c r="AI77" s="124" t="s">
        <v>335</v>
      </c>
      <c r="AJ77" s="124"/>
      <c r="AK77" s="472">
        <f t="shared" ca="1" si="29"/>
        <v>3</v>
      </c>
      <c r="AL77" s="124">
        <f t="shared" ca="1" si="30"/>
        <v>11</v>
      </c>
      <c r="AM77" s="124"/>
      <c r="AN77" s="124"/>
      <c r="AO77" s="124" t="s">
        <v>499</v>
      </c>
      <c r="AP77" s="124"/>
      <c r="AQ77" s="124" t="s">
        <v>335</v>
      </c>
      <c r="AR77" s="124"/>
      <c r="AS77" s="124" t="s">
        <v>335</v>
      </c>
      <c r="AT77" s="124"/>
      <c r="AU77" s="124" t="s">
        <v>335</v>
      </c>
      <c r="AV77" s="124" t="s">
        <v>335</v>
      </c>
      <c r="AW77" s="124" t="s">
        <v>335</v>
      </c>
      <c r="AX77" s="178" t="s">
        <v>129</v>
      </c>
      <c r="AY77" s="124" t="s">
        <v>335</v>
      </c>
      <c r="AZ77" s="124" t="s">
        <v>335</v>
      </c>
      <c r="BA77" s="472">
        <v>547</v>
      </c>
      <c r="BB77" s="472">
        <v>2011</v>
      </c>
      <c r="BC77" s="489">
        <v>548</v>
      </c>
      <c r="BD77" s="472">
        <v>2012</v>
      </c>
      <c r="BE77" s="31" t="s">
        <v>791</v>
      </c>
      <c r="BF77" s="472" t="s">
        <v>597</v>
      </c>
      <c r="BG77" s="472">
        <v>2007</v>
      </c>
      <c r="BH77" s="31" t="s">
        <v>81</v>
      </c>
      <c r="BI77" s="31" t="s">
        <v>808</v>
      </c>
      <c r="BJ77" s="124"/>
      <c r="BK77" s="124"/>
      <c r="BL77" s="124"/>
      <c r="BM77" s="124"/>
      <c r="BN77" s="124"/>
      <c r="BO77" s="124" t="s">
        <v>335</v>
      </c>
      <c r="BP77" s="124"/>
      <c r="BQ77" s="124"/>
      <c r="BR77" s="124"/>
      <c r="BS77" s="124"/>
      <c r="BT77" s="139" t="s">
        <v>335</v>
      </c>
      <c r="BU77" s="139" t="s">
        <v>335</v>
      </c>
      <c r="BV77" s="853"/>
      <c r="BW77" s="853"/>
      <c r="BX77" s="853"/>
      <c r="BY77" s="853"/>
      <c r="BZ77" s="491" t="s">
        <v>2007</v>
      </c>
      <c r="CA77" s="678">
        <v>43</v>
      </c>
      <c r="CB77" s="846"/>
      <c r="CC77" s="846"/>
      <c r="CD77" s="846"/>
      <c r="CE77" s="17" t="s">
        <v>482</v>
      </c>
      <c r="CF77" s="17"/>
      <c r="CG77" s="198" t="s">
        <v>1217</v>
      </c>
      <c r="CH77" s="200" t="s">
        <v>1216</v>
      </c>
      <c r="CI77" s="138" t="s">
        <v>1039</v>
      </c>
      <c r="CJ77" s="101"/>
    </row>
    <row r="78" spans="1:88" s="100" customFormat="1" ht="15" customHeight="1">
      <c r="A78" s="77">
        <v>65</v>
      </c>
      <c r="B78" s="77">
        <v>25</v>
      </c>
      <c r="C78" s="179"/>
      <c r="D78" s="124" t="s">
        <v>335</v>
      </c>
      <c r="E78" s="124" t="s">
        <v>335</v>
      </c>
      <c r="F78" s="124" t="s">
        <v>335</v>
      </c>
      <c r="G78" s="31" t="s">
        <v>244</v>
      </c>
      <c r="H78" s="472"/>
      <c r="I78" s="128" t="s">
        <v>39</v>
      </c>
      <c r="J78" s="472" t="s">
        <v>604</v>
      </c>
      <c r="K78" s="472" t="s">
        <v>47</v>
      </c>
      <c r="L78" s="472">
        <v>1</v>
      </c>
      <c r="M78" s="178"/>
      <c r="N78" s="31" t="s">
        <v>100</v>
      </c>
      <c r="O78" s="56" t="s">
        <v>113</v>
      </c>
      <c r="P78" s="56" t="s">
        <v>417</v>
      </c>
      <c r="Q78" s="56" t="s">
        <v>274</v>
      </c>
      <c r="R78" s="105" t="s">
        <v>1648</v>
      </c>
      <c r="S78" s="56" t="s">
        <v>1645</v>
      </c>
      <c r="T78" s="106" t="str">
        <f t="shared" si="21"/>
        <v>Lumajang, 10 MARET 1987</v>
      </c>
      <c r="U78" s="129">
        <v>31846</v>
      </c>
      <c r="V78" s="129">
        <v>40371</v>
      </c>
      <c r="W78" s="56">
        <f t="shared" ca="1" si="22"/>
        <v>41786</v>
      </c>
      <c r="X78" s="130">
        <f t="shared" ca="1" si="23"/>
        <v>9940</v>
      </c>
      <c r="Y78" s="130">
        <f t="shared" ca="1" si="24"/>
        <v>1415</v>
      </c>
      <c r="Z78" s="88">
        <f t="shared" ca="1" si="25"/>
        <v>27</v>
      </c>
      <c r="AA78" s="88">
        <f t="shared" ca="1" si="26"/>
        <v>3</v>
      </c>
      <c r="AB78" s="480">
        <f t="shared" ca="1" si="27"/>
        <v>27</v>
      </c>
      <c r="AC78" s="88">
        <f t="shared" ca="1" si="28"/>
        <v>27</v>
      </c>
      <c r="AD78" s="88"/>
      <c r="AE78" s="88"/>
      <c r="AF78" s="88"/>
      <c r="AG78" s="88"/>
      <c r="AH78" s="124" t="s">
        <v>335</v>
      </c>
      <c r="AI78" s="124" t="s">
        <v>335</v>
      </c>
      <c r="AJ78" s="124"/>
      <c r="AK78" s="472">
        <f t="shared" ca="1" si="29"/>
        <v>3</v>
      </c>
      <c r="AL78" s="124">
        <f t="shared" ca="1" si="30"/>
        <v>11</v>
      </c>
      <c r="AM78" s="124"/>
      <c r="AN78" s="124"/>
      <c r="AO78" s="124" t="s">
        <v>499</v>
      </c>
      <c r="AP78" s="124"/>
      <c r="AQ78" s="124" t="s">
        <v>335</v>
      </c>
      <c r="AR78" s="124"/>
      <c r="AS78" s="124" t="s">
        <v>335</v>
      </c>
      <c r="AT78" s="124"/>
      <c r="AU78" s="124" t="s">
        <v>335</v>
      </c>
      <c r="AV78" s="124" t="s">
        <v>335</v>
      </c>
      <c r="AW78" s="124" t="s">
        <v>335</v>
      </c>
      <c r="AX78" s="178" t="s">
        <v>129</v>
      </c>
      <c r="AY78" s="124" t="s">
        <v>335</v>
      </c>
      <c r="AZ78" s="124" t="s">
        <v>335</v>
      </c>
      <c r="BA78" s="472">
        <v>548</v>
      </c>
      <c r="BB78" s="472">
        <v>2011</v>
      </c>
      <c r="BC78" s="489">
        <v>548</v>
      </c>
      <c r="BD78" s="472">
        <v>2012</v>
      </c>
      <c r="BE78" s="31" t="s">
        <v>773</v>
      </c>
      <c r="BF78" s="472" t="s">
        <v>597</v>
      </c>
      <c r="BG78" s="472">
        <v>2010</v>
      </c>
      <c r="BH78" s="31" t="s">
        <v>612</v>
      </c>
      <c r="BI78" s="31" t="s">
        <v>809</v>
      </c>
      <c r="BJ78" s="124"/>
      <c r="BK78" s="124"/>
      <c r="BL78" s="124"/>
      <c r="BM78" s="124"/>
      <c r="BN78" s="124"/>
      <c r="BO78" s="124" t="s">
        <v>335</v>
      </c>
      <c r="BP78" s="124"/>
      <c r="BQ78" s="124"/>
      <c r="BR78" s="124"/>
      <c r="BS78" s="124"/>
      <c r="BT78" s="139" t="s">
        <v>335</v>
      </c>
      <c r="BU78" s="139" t="s">
        <v>335</v>
      </c>
      <c r="BV78" s="853"/>
      <c r="BW78" s="853"/>
      <c r="BX78" s="853"/>
      <c r="BY78" s="853"/>
      <c r="BZ78" s="491" t="s">
        <v>73</v>
      </c>
      <c r="CA78" s="678">
        <v>31</v>
      </c>
      <c r="CB78" s="846"/>
      <c r="CC78" s="846"/>
      <c r="CD78" s="846"/>
      <c r="CE78" s="17" t="s">
        <v>483</v>
      </c>
      <c r="CF78" s="17"/>
      <c r="CG78" s="17"/>
      <c r="CH78" s="17"/>
      <c r="CI78" s="138" t="s">
        <v>1080</v>
      </c>
      <c r="CJ78" s="101"/>
    </row>
    <row r="79" spans="1:88" s="100" customFormat="1" ht="15" customHeight="1">
      <c r="A79" s="77">
        <v>66</v>
      </c>
      <c r="B79" s="77">
        <v>26</v>
      </c>
      <c r="C79" s="179"/>
      <c r="D79" s="124" t="s">
        <v>335</v>
      </c>
      <c r="E79" s="124" t="s">
        <v>335</v>
      </c>
      <c r="F79" s="124" t="s">
        <v>335</v>
      </c>
      <c r="G79" s="143" t="s">
        <v>245</v>
      </c>
      <c r="H79" s="472"/>
      <c r="I79" s="128" t="s">
        <v>39</v>
      </c>
      <c r="J79" s="472" t="s">
        <v>604</v>
      </c>
      <c r="K79" s="472" t="s">
        <v>47</v>
      </c>
      <c r="L79" s="472">
        <v>1</v>
      </c>
      <c r="M79" s="178"/>
      <c r="N79" s="31" t="s">
        <v>256</v>
      </c>
      <c r="O79" s="56" t="s">
        <v>286</v>
      </c>
      <c r="P79" s="56" t="s">
        <v>416</v>
      </c>
      <c r="Q79" s="56" t="s">
        <v>273</v>
      </c>
      <c r="R79" s="105" t="s">
        <v>1648</v>
      </c>
      <c r="S79" s="56" t="s">
        <v>1646</v>
      </c>
      <c r="T79" s="106" t="str">
        <f t="shared" si="21"/>
        <v>Sukoharjo, 23 APRIL 1985</v>
      </c>
      <c r="U79" s="129">
        <v>31160</v>
      </c>
      <c r="V79" s="129">
        <v>40371</v>
      </c>
      <c r="W79" s="56">
        <f t="shared" ca="1" si="22"/>
        <v>41786</v>
      </c>
      <c r="X79" s="130">
        <f t="shared" ca="1" si="23"/>
        <v>10626</v>
      </c>
      <c r="Y79" s="130">
        <f t="shared" ca="1" si="24"/>
        <v>1415</v>
      </c>
      <c r="Z79" s="88">
        <f t="shared" ca="1" si="25"/>
        <v>29</v>
      </c>
      <c r="AA79" s="88">
        <f t="shared" ca="1" si="26"/>
        <v>1</v>
      </c>
      <c r="AB79" s="480">
        <f t="shared" ca="1" si="27"/>
        <v>29</v>
      </c>
      <c r="AC79" s="88">
        <f t="shared" ca="1" si="28"/>
        <v>29</v>
      </c>
      <c r="AD79" s="88"/>
      <c r="AE79" s="88"/>
      <c r="AF79" s="88"/>
      <c r="AG79" s="88"/>
      <c r="AH79" s="124" t="s">
        <v>335</v>
      </c>
      <c r="AI79" s="124" t="s">
        <v>335</v>
      </c>
      <c r="AJ79" s="124"/>
      <c r="AK79" s="472">
        <f t="shared" ca="1" si="29"/>
        <v>3</v>
      </c>
      <c r="AL79" s="124">
        <f t="shared" ca="1" si="30"/>
        <v>11</v>
      </c>
      <c r="AM79" s="124"/>
      <c r="AN79" s="124"/>
      <c r="AO79" s="124" t="s">
        <v>499</v>
      </c>
      <c r="AP79" s="124"/>
      <c r="AQ79" s="124" t="s">
        <v>335</v>
      </c>
      <c r="AR79" s="124"/>
      <c r="AS79" s="124" t="s">
        <v>335</v>
      </c>
      <c r="AT79" s="124"/>
      <c r="AU79" s="124" t="s">
        <v>335</v>
      </c>
      <c r="AV79" s="124" t="s">
        <v>335</v>
      </c>
      <c r="AW79" s="124" t="s">
        <v>335</v>
      </c>
      <c r="AX79" s="178" t="s">
        <v>129</v>
      </c>
      <c r="AY79" s="124" t="s">
        <v>335</v>
      </c>
      <c r="AZ79" s="124" t="s">
        <v>335</v>
      </c>
      <c r="BA79" s="472">
        <v>546</v>
      </c>
      <c r="BB79" s="472">
        <v>2011</v>
      </c>
      <c r="BC79" s="489">
        <v>548</v>
      </c>
      <c r="BD79" s="472">
        <v>2012</v>
      </c>
      <c r="BE79" s="31" t="s">
        <v>773</v>
      </c>
      <c r="BF79" s="472" t="s">
        <v>597</v>
      </c>
      <c r="BG79" s="472">
        <v>2010</v>
      </c>
      <c r="BH79" s="31" t="s">
        <v>616</v>
      </c>
      <c r="BI79" s="31" t="s">
        <v>809</v>
      </c>
      <c r="BJ79" s="124"/>
      <c r="BK79" s="124"/>
      <c r="BL79" s="124"/>
      <c r="BM79" s="124"/>
      <c r="BN79" s="124"/>
      <c r="BO79" s="124" t="s">
        <v>335</v>
      </c>
      <c r="BP79" s="124"/>
      <c r="BQ79" s="124"/>
      <c r="BR79" s="124"/>
      <c r="BS79" s="124"/>
      <c r="BT79" s="139" t="s">
        <v>335</v>
      </c>
      <c r="BU79" s="139" t="s">
        <v>335</v>
      </c>
      <c r="BV79" s="853"/>
      <c r="BW79" s="853"/>
      <c r="BX79" s="853"/>
      <c r="BY79" s="853"/>
      <c r="BZ79" s="491" t="s">
        <v>353</v>
      </c>
      <c r="CA79" s="678">
        <v>22</v>
      </c>
      <c r="CB79" s="846"/>
      <c r="CC79" s="846"/>
      <c r="CD79" s="846"/>
      <c r="CE79" s="17" t="s">
        <v>484</v>
      </c>
      <c r="CF79" s="17"/>
      <c r="CG79" s="17"/>
      <c r="CH79" s="17"/>
      <c r="CI79" s="138" t="s">
        <v>1081</v>
      </c>
      <c r="CJ79" s="101"/>
    </row>
    <row r="80" spans="1:88" s="100" customFormat="1" ht="15" customHeight="1">
      <c r="A80" s="77">
        <v>67</v>
      </c>
      <c r="B80" s="77">
        <v>27</v>
      </c>
      <c r="C80" s="179"/>
      <c r="D80" s="124" t="s">
        <v>335</v>
      </c>
      <c r="E80" s="124" t="s">
        <v>335</v>
      </c>
      <c r="F80" s="124" t="s">
        <v>335</v>
      </c>
      <c r="G80" s="143" t="s">
        <v>246</v>
      </c>
      <c r="H80" s="472"/>
      <c r="I80" s="128" t="s">
        <v>39</v>
      </c>
      <c r="J80" s="472" t="s">
        <v>604</v>
      </c>
      <c r="K80" s="472" t="s">
        <v>47</v>
      </c>
      <c r="L80" s="472">
        <v>1</v>
      </c>
      <c r="M80" s="178"/>
      <c r="N80" s="31" t="s">
        <v>100</v>
      </c>
      <c r="O80" s="56" t="s">
        <v>292</v>
      </c>
      <c r="P80" s="56" t="s">
        <v>421</v>
      </c>
      <c r="Q80" s="56" t="s">
        <v>274</v>
      </c>
      <c r="R80" s="105" t="s">
        <v>1648</v>
      </c>
      <c r="S80" s="56" t="s">
        <v>1638</v>
      </c>
      <c r="T80" s="106" t="str">
        <f t="shared" si="21"/>
        <v>Lumajang, 09 AGUSTUS 1987</v>
      </c>
      <c r="U80" s="129">
        <v>31998</v>
      </c>
      <c r="V80" s="129">
        <v>40371</v>
      </c>
      <c r="W80" s="56">
        <f t="shared" ca="1" si="22"/>
        <v>41786</v>
      </c>
      <c r="X80" s="130">
        <f t="shared" ca="1" si="23"/>
        <v>9788</v>
      </c>
      <c r="Y80" s="130">
        <f t="shared" ca="1" si="24"/>
        <v>1415</v>
      </c>
      <c r="Z80" s="88">
        <f t="shared" ca="1" si="25"/>
        <v>26</v>
      </c>
      <c r="AA80" s="88">
        <f t="shared" ca="1" si="26"/>
        <v>10</v>
      </c>
      <c r="AB80" s="480">
        <f t="shared" ca="1" si="27"/>
        <v>26</v>
      </c>
      <c r="AC80" s="88">
        <f t="shared" ca="1" si="28"/>
        <v>26</v>
      </c>
      <c r="AD80" s="133"/>
      <c r="AE80" s="133"/>
      <c r="AF80" s="133"/>
      <c r="AG80" s="133"/>
      <c r="AH80" s="124" t="s">
        <v>335</v>
      </c>
      <c r="AI80" s="124" t="s">
        <v>335</v>
      </c>
      <c r="AJ80" s="124"/>
      <c r="AK80" s="472">
        <f t="shared" ca="1" si="29"/>
        <v>3</v>
      </c>
      <c r="AL80" s="124">
        <f t="shared" ca="1" si="30"/>
        <v>11</v>
      </c>
      <c r="AM80" s="124"/>
      <c r="AN80" s="124"/>
      <c r="AO80" s="124" t="s">
        <v>499</v>
      </c>
      <c r="AP80" s="124"/>
      <c r="AQ80" s="124" t="s">
        <v>335</v>
      </c>
      <c r="AR80" s="124"/>
      <c r="AS80" s="124" t="s">
        <v>335</v>
      </c>
      <c r="AT80" s="124"/>
      <c r="AU80" s="124" t="s">
        <v>335</v>
      </c>
      <c r="AV80" s="124" t="s">
        <v>335</v>
      </c>
      <c r="AW80" s="124" t="s">
        <v>335</v>
      </c>
      <c r="AX80" s="178" t="s">
        <v>129</v>
      </c>
      <c r="AY80" s="124" t="s">
        <v>335</v>
      </c>
      <c r="AZ80" s="124" t="s">
        <v>335</v>
      </c>
      <c r="BA80" s="472">
        <v>548</v>
      </c>
      <c r="BB80" s="472">
        <v>2011</v>
      </c>
      <c r="BC80" s="489">
        <v>549</v>
      </c>
      <c r="BD80" s="472">
        <v>2012</v>
      </c>
      <c r="BE80" s="31" t="s">
        <v>742</v>
      </c>
      <c r="BF80" s="472" t="s">
        <v>597</v>
      </c>
      <c r="BG80" s="472">
        <v>2009</v>
      </c>
      <c r="BH80" s="31" t="s">
        <v>612</v>
      </c>
      <c r="BI80" s="31" t="s">
        <v>813</v>
      </c>
      <c r="BJ80" s="124"/>
      <c r="BK80" s="124"/>
      <c r="BL80" s="124"/>
      <c r="BM80" s="124"/>
      <c r="BN80" s="124"/>
      <c r="BO80" s="124" t="s">
        <v>335</v>
      </c>
      <c r="BP80" s="124"/>
      <c r="BQ80" s="124"/>
      <c r="BR80" s="124"/>
      <c r="BS80" s="124"/>
      <c r="BT80" s="139" t="s">
        <v>335</v>
      </c>
      <c r="BU80" s="139" t="s">
        <v>335</v>
      </c>
      <c r="BV80" s="853"/>
      <c r="BW80" s="853"/>
      <c r="BX80" s="853"/>
      <c r="BY80" s="853"/>
      <c r="BZ80" s="491" t="s">
        <v>73</v>
      </c>
      <c r="CA80" s="678">
        <v>24</v>
      </c>
      <c r="CB80" s="846"/>
      <c r="CC80" s="846"/>
      <c r="CD80" s="846"/>
      <c r="CE80" s="31" t="s">
        <v>526</v>
      </c>
      <c r="CF80" s="31"/>
      <c r="CG80" s="31"/>
      <c r="CH80" s="31"/>
      <c r="CI80" s="138" t="s">
        <v>1082</v>
      </c>
      <c r="CJ80" s="101"/>
    </row>
    <row r="81" spans="1:88" s="100" customFormat="1" ht="15" customHeight="1">
      <c r="A81" s="77">
        <v>68</v>
      </c>
      <c r="B81" s="77">
        <v>28</v>
      </c>
      <c r="C81" s="179"/>
      <c r="D81" s="124" t="s">
        <v>335</v>
      </c>
      <c r="E81" s="124" t="s">
        <v>335</v>
      </c>
      <c r="F81" s="124" t="s">
        <v>335</v>
      </c>
      <c r="G81" s="31" t="s">
        <v>247</v>
      </c>
      <c r="H81" s="472" t="s">
        <v>38</v>
      </c>
      <c r="I81" s="472"/>
      <c r="J81" s="472" t="s">
        <v>604</v>
      </c>
      <c r="K81" s="472" t="s">
        <v>47</v>
      </c>
      <c r="L81" s="472">
        <v>1</v>
      </c>
      <c r="M81" s="178"/>
      <c r="N81" s="31" t="s">
        <v>100</v>
      </c>
      <c r="O81" s="56" t="s">
        <v>262</v>
      </c>
      <c r="P81" s="56" t="s">
        <v>417</v>
      </c>
      <c r="Q81" s="56" t="s">
        <v>272</v>
      </c>
      <c r="R81" s="105" t="s">
        <v>1648</v>
      </c>
      <c r="S81" s="56" t="s">
        <v>1645</v>
      </c>
      <c r="T81" s="106" t="str">
        <f t="shared" si="21"/>
        <v>Lumajang, 11 MARET 1988</v>
      </c>
      <c r="U81" s="129">
        <v>32213</v>
      </c>
      <c r="V81" s="129">
        <v>40371</v>
      </c>
      <c r="W81" s="56">
        <f t="shared" ca="1" si="22"/>
        <v>41786</v>
      </c>
      <c r="X81" s="130">
        <f t="shared" ca="1" si="23"/>
        <v>9573</v>
      </c>
      <c r="Y81" s="130">
        <f t="shared" ca="1" si="24"/>
        <v>1415</v>
      </c>
      <c r="Z81" s="88">
        <f t="shared" ca="1" si="25"/>
        <v>26</v>
      </c>
      <c r="AA81" s="88">
        <f t="shared" ca="1" si="26"/>
        <v>3</v>
      </c>
      <c r="AB81" s="480">
        <f t="shared" ca="1" si="27"/>
        <v>26</v>
      </c>
      <c r="AC81" s="88">
        <f t="shared" ca="1" si="28"/>
        <v>26</v>
      </c>
      <c r="AD81" s="133"/>
      <c r="AE81" s="133"/>
      <c r="AF81" s="133"/>
      <c r="AG81" s="133"/>
      <c r="AH81" s="124" t="s">
        <v>335</v>
      </c>
      <c r="AI81" s="124" t="s">
        <v>335</v>
      </c>
      <c r="AJ81" s="124"/>
      <c r="AK81" s="472">
        <f t="shared" ca="1" si="29"/>
        <v>3</v>
      </c>
      <c r="AL81" s="124">
        <f t="shared" ca="1" si="30"/>
        <v>11</v>
      </c>
      <c r="AM81" s="124"/>
      <c r="AN81" s="124"/>
      <c r="AO81" s="124" t="s">
        <v>499</v>
      </c>
      <c r="AP81" s="124"/>
      <c r="AQ81" s="124" t="s">
        <v>335</v>
      </c>
      <c r="AR81" s="124"/>
      <c r="AS81" s="124" t="s">
        <v>335</v>
      </c>
      <c r="AT81" s="124"/>
      <c r="AU81" s="124" t="s">
        <v>335</v>
      </c>
      <c r="AV81" s="124" t="s">
        <v>335</v>
      </c>
      <c r="AW81" s="124" t="s">
        <v>335</v>
      </c>
      <c r="AX81" s="178" t="s">
        <v>129</v>
      </c>
      <c r="AY81" s="124" t="s">
        <v>335</v>
      </c>
      <c r="AZ81" s="124" t="s">
        <v>335</v>
      </c>
      <c r="BA81" s="472">
        <v>548</v>
      </c>
      <c r="BB81" s="472">
        <v>2011</v>
      </c>
      <c r="BC81" s="489">
        <v>548</v>
      </c>
      <c r="BD81" s="472">
        <v>2012</v>
      </c>
      <c r="BE81" s="31" t="s">
        <v>811</v>
      </c>
      <c r="BF81" s="472" t="s">
        <v>597</v>
      </c>
      <c r="BG81" s="472">
        <v>2010</v>
      </c>
      <c r="BH81" s="31" t="s">
        <v>729</v>
      </c>
      <c r="BI81" s="31" t="s">
        <v>810</v>
      </c>
      <c r="BJ81" s="124"/>
      <c r="BK81" s="124"/>
      <c r="BL81" s="124"/>
      <c r="BM81" s="124"/>
      <c r="BN81" s="124"/>
      <c r="BO81" s="124" t="s">
        <v>335</v>
      </c>
      <c r="BP81" s="124"/>
      <c r="BQ81" s="124"/>
      <c r="BR81" s="124"/>
      <c r="BS81" s="124"/>
      <c r="BT81" s="139" t="s">
        <v>335</v>
      </c>
      <c r="BU81" s="139" t="s">
        <v>335</v>
      </c>
      <c r="BV81" s="853"/>
      <c r="BW81" s="853"/>
      <c r="BX81" s="853"/>
      <c r="BY81" s="853"/>
      <c r="BZ81" s="491" t="s">
        <v>2012</v>
      </c>
      <c r="CA81" s="678">
        <v>22</v>
      </c>
      <c r="CB81" s="846"/>
      <c r="CC81" s="846"/>
      <c r="CD81" s="846"/>
      <c r="CE81" s="17" t="s">
        <v>485</v>
      </c>
      <c r="CF81" s="17"/>
      <c r="CG81" s="17"/>
      <c r="CH81" s="17"/>
      <c r="CI81" s="138" t="s">
        <v>553</v>
      </c>
      <c r="CJ81" s="101"/>
    </row>
    <row r="82" spans="1:88" s="100" customFormat="1" ht="15" customHeight="1">
      <c r="A82" s="77">
        <v>69</v>
      </c>
      <c r="B82" s="77">
        <v>29</v>
      </c>
      <c r="C82" s="179"/>
      <c r="D82" s="124" t="s">
        <v>335</v>
      </c>
      <c r="E82" s="124" t="s">
        <v>335</v>
      </c>
      <c r="F82" s="124" t="s">
        <v>335</v>
      </c>
      <c r="G82" s="143" t="s">
        <v>248</v>
      </c>
      <c r="H82" s="472"/>
      <c r="I82" s="128" t="s">
        <v>39</v>
      </c>
      <c r="J82" s="472" t="s">
        <v>604</v>
      </c>
      <c r="K82" s="472" t="s">
        <v>47</v>
      </c>
      <c r="L82" s="472">
        <v>1</v>
      </c>
      <c r="M82" s="178"/>
      <c r="N82" s="31" t="s">
        <v>100</v>
      </c>
      <c r="O82" s="56" t="s">
        <v>291</v>
      </c>
      <c r="P82" s="124" t="s">
        <v>420</v>
      </c>
      <c r="Q82" s="56" t="s">
        <v>273</v>
      </c>
      <c r="R82" s="105" t="s">
        <v>1648</v>
      </c>
      <c r="S82" s="124" t="s">
        <v>1644</v>
      </c>
      <c r="T82" s="106" t="str">
        <f t="shared" si="21"/>
        <v>Lumajang, 05 FEBRUARI 1985</v>
      </c>
      <c r="U82" s="129">
        <v>31083</v>
      </c>
      <c r="V82" s="129">
        <v>40371</v>
      </c>
      <c r="W82" s="56">
        <f t="shared" ca="1" si="22"/>
        <v>41786</v>
      </c>
      <c r="X82" s="130">
        <f t="shared" ca="1" si="23"/>
        <v>10703</v>
      </c>
      <c r="Y82" s="130">
        <f t="shared" ca="1" si="24"/>
        <v>1415</v>
      </c>
      <c r="Z82" s="88">
        <f t="shared" ca="1" si="25"/>
        <v>29</v>
      </c>
      <c r="AA82" s="88">
        <f t="shared" ca="1" si="26"/>
        <v>4</v>
      </c>
      <c r="AB82" s="480">
        <f t="shared" ca="1" si="27"/>
        <v>29</v>
      </c>
      <c r="AC82" s="88">
        <f t="shared" ca="1" si="28"/>
        <v>29</v>
      </c>
      <c r="AD82" s="133"/>
      <c r="AE82" s="133"/>
      <c r="AF82" s="133"/>
      <c r="AG82" s="133"/>
      <c r="AH82" s="124" t="s">
        <v>335</v>
      </c>
      <c r="AI82" s="124" t="s">
        <v>335</v>
      </c>
      <c r="AJ82" s="124"/>
      <c r="AK82" s="472">
        <f t="shared" ca="1" si="29"/>
        <v>3</v>
      </c>
      <c r="AL82" s="124">
        <f t="shared" ca="1" si="30"/>
        <v>11</v>
      </c>
      <c r="AM82" s="124"/>
      <c r="AN82" s="124"/>
      <c r="AO82" s="124" t="s">
        <v>499</v>
      </c>
      <c r="AP82" s="124"/>
      <c r="AQ82" s="124" t="s">
        <v>335</v>
      </c>
      <c r="AR82" s="124"/>
      <c r="AS82" s="124" t="s">
        <v>335</v>
      </c>
      <c r="AT82" s="124"/>
      <c r="AU82" s="124" t="s">
        <v>335</v>
      </c>
      <c r="AV82" s="124" t="s">
        <v>335</v>
      </c>
      <c r="AW82" s="124" t="s">
        <v>335</v>
      </c>
      <c r="AX82" s="178" t="s">
        <v>129</v>
      </c>
      <c r="AY82" s="124" t="s">
        <v>335</v>
      </c>
      <c r="AZ82" s="124" t="s">
        <v>335</v>
      </c>
      <c r="BA82" s="472">
        <v>547</v>
      </c>
      <c r="BB82" s="472">
        <v>2011</v>
      </c>
      <c r="BC82" s="489">
        <v>548</v>
      </c>
      <c r="BD82" s="472">
        <v>2012</v>
      </c>
      <c r="BE82" s="31" t="s">
        <v>742</v>
      </c>
      <c r="BF82" s="472" t="s">
        <v>597</v>
      </c>
      <c r="BG82" s="472">
        <v>2007</v>
      </c>
      <c r="BH82" s="31" t="s">
        <v>730</v>
      </c>
      <c r="BI82" s="31" t="s">
        <v>819</v>
      </c>
      <c r="BJ82" s="124"/>
      <c r="BK82" s="124"/>
      <c r="BL82" s="124"/>
      <c r="BM82" s="124"/>
      <c r="BN82" s="124"/>
      <c r="BO82" s="124" t="s">
        <v>335</v>
      </c>
      <c r="BP82" s="124"/>
      <c r="BQ82" s="124"/>
      <c r="BR82" s="124"/>
      <c r="BS82" s="124"/>
      <c r="BT82" s="139" t="s">
        <v>335</v>
      </c>
      <c r="BU82" s="139" t="s">
        <v>335</v>
      </c>
      <c r="BV82" s="853"/>
      <c r="BW82" s="853"/>
      <c r="BX82" s="853"/>
      <c r="BY82" s="853"/>
      <c r="BZ82" s="491" t="s">
        <v>2013</v>
      </c>
      <c r="CA82" s="678" t="s">
        <v>1278</v>
      </c>
      <c r="CB82" s="846"/>
      <c r="CC82" s="846"/>
      <c r="CD82" s="846"/>
      <c r="CE82" s="31" t="s">
        <v>525</v>
      </c>
      <c r="CF82" s="31"/>
      <c r="CG82" s="31"/>
      <c r="CH82" s="31"/>
      <c r="CI82" s="138" t="s">
        <v>554</v>
      </c>
      <c r="CJ82" s="101"/>
    </row>
    <row r="83" spans="1:88" s="100" customFormat="1" ht="15" customHeight="1">
      <c r="A83" s="77">
        <v>70</v>
      </c>
      <c r="B83" s="77">
        <v>30</v>
      </c>
      <c r="C83" s="179"/>
      <c r="D83" s="124" t="s">
        <v>335</v>
      </c>
      <c r="E83" s="124" t="s">
        <v>335</v>
      </c>
      <c r="F83" s="124" t="s">
        <v>335</v>
      </c>
      <c r="G83" s="143" t="s">
        <v>1230</v>
      </c>
      <c r="H83" s="472" t="s">
        <v>38</v>
      </c>
      <c r="I83" s="472"/>
      <c r="J83" s="472" t="s">
        <v>604</v>
      </c>
      <c r="K83" s="472" t="s">
        <v>47</v>
      </c>
      <c r="L83" s="472">
        <v>1</v>
      </c>
      <c r="M83" s="472"/>
      <c r="N83" s="31" t="s">
        <v>100</v>
      </c>
      <c r="O83" s="56" t="s">
        <v>112</v>
      </c>
      <c r="P83" s="56" t="s">
        <v>419</v>
      </c>
      <c r="Q83" s="56" t="s">
        <v>273</v>
      </c>
      <c r="R83" s="105" t="s">
        <v>1648</v>
      </c>
      <c r="S83" s="56" t="s">
        <v>1636</v>
      </c>
      <c r="T83" s="106" t="str">
        <f t="shared" si="21"/>
        <v>Lumajang, 22 JUNI 1985</v>
      </c>
      <c r="U83" s="188">
        <v>31220</v>
      </c>
      <c r="V83" s="129">
        <v>40371</v>
      </c>
      <c r="W83" s="56">
        <f t="shared" ca="1" si="22"/>
        <v>41786</v>
      </c>
      <c r="X83" s="130">
        <f t="shared" ca="1" si="23"/>
        <v>10566</v>
      </c>
      <c r="Y83" s="130">
        <f t="shared" ca="1" si="24"/>
        <v>1415</v>
      </c>
      <c r="Z83" s="88">
        <f t="shared" ca="1" si="25"/>
        <v>28</v>
      </c>
      <c r="AA83" s="88">
        <f t="shared" ca="1" si="26"/>
        <v>12</v>
      </c>
      <c r="AB83" s="480">
        <f t="shared" ca="1" si="27"/>
        <v>28</v>
      </c>
      <c r="AC83" s="88">
        <f t="shared" ca="1" si="28"/>
        <v>28</v>
      </c>
      <c r="AD83" s="88"/>
      <c r="AE83" s="88"/>
      <c r="AF83" s="88"/>
      <c r="AG83" s="88"/>
      <c r="AH83" s="124" t="s">
        <v>335</v>
      </c>
      <c r="AI83" s="124" t="s">
        <v>335</v>
      </c>
      <c r="AJ83" s="124"/>
      <c r="AK83" s="472">
        <f t="shared" ca="1" si="29"/>
        <v>3</v>
      </c>
      <c r="AL83" s="124">
        <f t="shared" ca="1" si="30"/>
        <v>11</v>
      </c>
      <c r="AM83" s="124"/>
      <c r="AN83" s="124"/>
      <c r="AO83" s="124" t="s">
        <v>499</v>
      </c>
      <c r="AP83" s="124"/>
      <c r="AQ83" s="124" t="s">
        <v>335</v>
      </c>
      <c r="AR83" s="124"/>
      <c r="AS83" s="124" t="s">
        <v>335</v>
      </c>
      <c r="AT83" s="124"/>
      <c r="AU83" s="124" t="s">
        <v>335</v>
      </c>
      <c r="AV83" s="124" t="s">
        <v>335</v>
      </c>
      <c r="AW83" s="124" t="s">
        <v>335</v>
      </c>
      <c r="AX83" s="178" t="s">
        <v>129</v>
      </c>
      <c r="AY83" s="124" t="s">
        <v>335</v>
      </c>
      <c r="AZ83" s="124" t="s">
        <v>335</v>
      </c>
      <c r="BA83" s="472">
        <v>547</v>
      </c>
      <c r="BB83" s="472">
        <v>2011</v>
      </c>
      <c r="BC83" s="489">
        <v>548</v>
      </c>
      <c r="BD83" s="472">
        <v>2012</v>
      </c>
      <c r="BE83" s="31" t="s">
        <v>1697</v>
      </c>
      <c r="BF83" s="472" t="s">
        <v>597</v>
      </c>
      <c r="BG83" s="472">
        <v>2013</v>
      </c>
      <c r="BH83" s="143" t="s">
        <v>344</v>
      </c>
      <c r="BI83" s="143" t="s">
        <v>1698</v>
      </c>
      <c r="BJ83" s="124"/>
      <c r="BK83" s="124"/>
      <c r="BL83" s="124"/>
      <c r="BM83" s="124"/>
      <c r="BN83" s="124"/>
      <c r="BO83" s="124" t="s">
        <v>335</v>
      </c>
      <c r="BP83" s="124"/>
      <c r="BQ83" s="124"/>
      <c r="BR83" s="124"/>
      <c r="BS83" s="124"/>
      <c r="BT83" s="139" t="s">
        <v>335</v>
      </c>
      <c r="BU83" s="139" t="s">
        <v>335</v>
      </c>
      <c r="BV83" s="853"/>
      <c r="BW83" s="853"/>
      <c r="BX83" s="853"/>
      <c r="BY83" s="853"/>
      <c r="BZ83" s="491" t="s">
        <v>2014</v>
      </c>
      <c r="CA83" s="678" t="s">
        <v>1294</v>
      </c>
      <c r="CB83" s="848"/>
      <c r="CC83" s="848"/>
      <c r="CD83" s="848"/>
      <c r="CE83" s="18" t="s">
        <v>594</v>
      </c>
      <c r="CF83" s="31"/>
      <c r="CG83" s="31"/>
      <c r="CH83" s="31"/>
      <c r="CI83" s="138" t="s">
        <v>595</v>
      </c>
      <c r="CJ83" s="101"/>
    </row>
    <row r="84" spans="1:88" s="100" customFormat="1" ht="15" customHeight="1">
      <c r="A84" s="77">
        <v>71</v>
      </c>
      <c r="B84" s="77">
        <v>31</v>
      </c>
      <c r="C84" s="179"/>
      <c r="D84" s="124" t="s">
        <v>335</v>
      </c>
      <c r="E84" s="124" t="s">
        <v>335</v>
      </c>
      <c r="F84" s="124" t="s">
        <v>335</v>
      </c>
      <c r="G84" s="31" t="s">
        <v>254</v>
      </c>
      <c r="H84" s="472" t="s">
        <v>38</v>
      </c>
      <c r="I84" s="472"/>
      <c r="J84" s="472" t="s">
        <v>604</v>
      </c>
      <c r="K84" s="472" t="s">
        <v>47</v>
      </c>
      <c r="L84" s="472">
        <v>1</v>
      </c>
      <c r="M84" s="178"/>
      <c r="N84" s="31" t="s">
        <v>100</v>
      </c>
      <c r="O84" s="56" t="s">
        <v>287</v>
      </c>
      <c r="P84" s="56" t="s">
        <v>416</v>
      </c>
      <c r="Q84" s="56" t="s">
        <v>268</v>
      </c>
      <c r="R84" s="105" t="s">
        <v>1648</v>
      </c>
      <c r="S84" s="56" t="s">
        <v>1646</v>
      </c>
      <c r="T84" s="106" t="str">
        <f t="shared" si="21"/>
        <v>Lumajang, 25APRIL 1982</v>
      </c>
      <c r="U84" s="129">
        <v>30066</v>
      </c>
      <c r="V84" s="129">
        <v>40467</v>
      </c>
      <c r="W84" s="56">
        <f t="shared" ca="1" si="22"/>
        <v>41786</v>
      </c>
      <c r="X84" s="130">
        <f t="shared" ca="1" si="23"/>
        <v>11720</v>
      </c>
      <c r="Y84" s="130">
        <f t="shared" ca="1" si="24"/>
        <v>1319</v>
      </c>
      <c r="Z84" s="88">
        <f t="shared" ca="1" si="25"/>
        <v>32</v>
      </c>
      <c r="AA84" s="88">
        <f t="shared" ca="1" si="26"/>
        <v>1</v>
      </c>
      <c r="AB84" s="480">
        <f t="shared" ca="1" si="27"/>
        <v>32</v>
      </c>
      <c r="AC84" s="88">
        <f t="shared" ca="1" si="28"/>
        <v>32</v>
      </c>
      <c r="AD84" s="88"/>
      <c r="AE84" s="88"/>
      <c r="AF84" s="88"/>
      <c r="AG84" s="88"/>
      <c r="AH84" s="124" t="s">
        <v>335</v>
      </c>
      <c r="AI84" s="124" t="s">
        <v>335</v>
      </c>
      <c r="AJ84" s="124"/>
      <c r="AK84" s="472">
        <f t="shared" ca="1" si="29"/>
        <v>3</v>
      </c>
      <c r="AL84" s="124">
        <f t="shared" ca="1" si="30"/>
        <v>7</v>
      </c>
      <c r="AM84" s="124"/>
      <c r="AN84" s="124"/>
      <c r="AO84" s="124" t="s">
        <v>502</v>
      </c>
      <c r="AP84" s="124"/>
      <c r="AQ84" s="124" t="s">
        <v>335</v>
      </c>
      <c r="AR84" s="124"/>
      <c r="AS84" s="124" t="s">
        <v>335</v>
      </c>
      <c r="AT84" s="124"/>
      <c r="AU84" s="124" t="s">
        <v>335</v>
      </c>
      <c r="AV84" s="124" t="s">
        <v>335</v>
      </c>
      <c r="AW84" s="124" t="s">
        <v>335</v>
      </c>
      <c r="AX84" s="178" t="s">
        <v>857</v>
      </c>
      <c r="AY84" s="124" t="s">
        <v>335</v>
      </c>
      <c r="AZ84" s="124" t="s">
        <v>335</v>
      </c>
      <c r="BA84" s="472">
        <v>546</v>
      </c>
      <c r="BB84" s="472">
        <v>2011</v>
      </c>
      <c r="BC84" s="489">
        <v>547</v>
      </c>
      <c r="BD84" s="472">
        <v>2012</v>
      </c>
      <c r="BE84" s="31" t="s">
        <v>820</v>
      </c>
      <c r="BF84" s="472" t="s">
        <v>597</v>
      </c>
      <c r="BG84" s="472">
        <v>2006</v>
      </c>
      <c r="BH84" s="31" t="s">
        <v>733</v>
      </c>
      <c r="BI84" s="31" t="s">
        <v>821</v>
      </c>
      <c r="BJ84" s="124"/>
      <c r="BK84" s="124"/>
      <c r="BL84" s="124"/>
      <c r="BM84" s="124"/>
      <c r="BN84" s="124"/>
      <c r="BO84" s="124" t="s">
        <v>335</v>
      </c>
      <c r="BP84" s="124"/>
      <c r="BQ84" s="124"/>
      <c r="BR84" s="124"/>
      <c r="BS84" s="124"/>
      <c r="BT84" s="139" t="s">
        <v>335</v>
      </c>
      <c r="BU84" s="139" t="s">
        <v>335</v>
      </c>
      <c r="BV84" s="853"/>
      <c r="BW84" s="853"/>
      <c r="BX84" s="853"/>
      <c r="BY84" s="853"/>
      <c r="BZ84" s="491" t="s">
        <v>2015</v>
      </c>
      <c r="CA84" s="678" t="s">
        <v>1295</v>
      </c>
      <c r="CB84" s="846"/>
      <c r="CC84" s="846"/>
      <c r="CD84" s="846"/>
      <c r="CE84" s="31" t="s">
        <v>520</v>
      </c>
      <c r="CF84" s="31"/>
      <c r="CG84" s="31"/>
      <c r="CH84" s="31"/>
      <c r="CI84" s="144" t="s">
        <v>335</v>
      </c>
      <c r="CJ84" s="101"/>
    </row>
    <row r="85" spans="1:88" s="100" customFormat="1" ht="15" customHeight="1">
      <c r="A85" s="77">
        <v>72</v>
      </c>
      <c r="B85" s="77">
        <v>32</v>
      </c>
      <c r="C85" s="179"/>
      <c r="D85" s="124" t="s">
        <v>335</v>
      </c>
      <c r="E85" s="124" t="s">
        <v>335</v>
      </c>
      <c r="F85" s="124" t="s">
        <v>335</v>
      </c>
      <c r="G85" s="31" t="s">
        <v>902</v>
      </c>
      <c r="H85" s="472"/>
      <c r="I85" s="128" t="s">
        <v>39</v>
      </c>
      <c r="J85" s="472" t="s">
        <v>604</v>
      </c>
      <c r="K85" s="472" t="s">
        <v>47</v>
      </c>
      <c r="L85" s="472">
        <v>1</v>
      </c>
      <c r="M85" s="178"/>
      <c r="N85" s="31" t="s">
        <v>100</v>
      </c>
      <c r="O85" s="56" t="s">
        <v>289</v>
      </c>
      <c r="P85" s="56" t="s">
        <v>421</v>
      </c>
      <c r="Q85" s="56" t="s">
        <v>272</v>
      </c>
      <c r="R85" s="105" t="s">
        <v>1648</v>
      </c>
      <c r="S85" s="56" t="s">
        <v>1638</v>
      </c>
      <c r="T85" s="106" t="str">
        <f t="shared" ref="T85:T113" si="31">N85 &amp;R85&amp;O85 &amp;S85&amp;Q85</f>
        <v>Lumajang, 01 AGUSTUS 1988</v>
      </c>
      <c r="U85" s="129">
        <v>32356</v>
      </c>
      <c r="V85" s="129">
        <v>40543</v>
      </c>
      <c r="W85" s="56">
        <f t="shared" ca="1" si="22"/>
        <v>41786</v>
      </c>
      <c r="X85" s="130">
        <f t="shared" ca="1" si="23"/>
        <v>9430</v>
      </c>
      <c r="Y85" s="130">
        <f t="shared" ca="1" si="24"/>
        <v>1243</v>
      </c>
      <c r="Z85" s="88">
        <f t="shared" ca="1" si="25"/>
        <v>25</v>
      </c>
      <c r="AA85" s="88">
        <f t="shared" ca="1" si="26"/>
        <v>10</v>
      </c>
      <c r="AB85" s="480">
        <f t="shared" ca="1" si="27"/>
        <v>25</v>
      </c>
      <c r="AC85" s="88">
        <f t="shared" ca="1" si="28"/>
        <v>25</v>
      </c>
      <c r="AD85" s="88"/>
      <c r="AE85" s="88"/>
      <c r="AF85" s="88"/>
      <c r="AG85" s="88"/>
      <c r="AH85" s="124" t="s">
        <v>335</v>
      </c>
      <c r="AI85" s="124" t="s">
        <v>335</v>
      </c>
      <c r="AJ85" s="124"/>
      <c r="AK85" s="472">
        <f t="shared" ca="1" si="29"/>
        <v>3</v>
      </c>
      <c r="AL85" s="124">
        <f t="shared" ca="1" si="30"/>
        <v>5</v>
      </c>
      <c r="AM85" s="124"/>
      <c r="AN85" s="124"/>
      <c r="AO85" s="124" t="s">
        <v>500</v>
      </c>
      <c r="AP85" s="124"/>
      <c r="AQ85" s="124" t="s">
        <v>335</v>
      </c>
      <c r="AR85" s="124"/>
      <c r="AS85" s="124" t="s">
        <v>335</v>
      </c>
      <c r="AT85" s="124"/>
      <c r="AU85" s="124" t="s">
        <v>335</v>
      </c>
      <c r="AV85" s="124" t="s">
        <v>335</v>
      </c>
      <c r="AW85" s="124" t="s">
        <v>335</v>
      </c>
      <c r="AX85" s="178" t="s">
        <v>129</v>
      </c>
      <c r="AY85" s="124" t="s">
        <v>335</v>
      </c>
      <c r="AZ85" s="124" t="s">
        <v>335</v>
      </c>
      <c r="BA85" s="472">
        <v>546</v>
      </c>
      <c r="BB85" s="472">
        <v>2011</v>
      </c>
      <c r="BC85" s="489">
        <v>547</v>
      </c>
      <c r="BD85" s="472">
        <v>2012</v>
      </c>
      <c r="BE85" s="17" t="s">
        <v>742</v>
      </c>
      <c r="BF85" s="472" t="s">
        <v>597</v>
      </c>
      <c r="BG85" s="472">
        <v>2010</v>
      </c>
      <c r="BH85" s="31" t="s">
        <v>731</v>
      </c>
      <c r="BI85" s="17" t="s">
        <v>824</v>
      </c>
      <c r="BJ85" s="124"/>
      <c r="BK85" s="124"/>
      <c r="BL85" s="124"/>
      <c r="BM85" s="124"/>
      <c r="BN85" s="124"/>
      <c r="BO85" s="124" t="s">
        <v>335</v>
      </c>
      <c r="BP85" s="124"/>
      <c r="BQ85" s="124"/>
      <c r="BR85" s="124"/>
      <c r="BS85" s="124"/>
      <c r="BT85" s="139" t="s">
        <v>335</v>
      </c>
      <c r="BU85" s="139" t="s">
        <v>335</v>
      </c>
      <c r="BV85" s="853"/>
      <c r="BW85" s="853"/>
      <c r="BX85" s="853"/>
      <c r="BY85" s="853"/>
      <c r="BZ85" s="491" t="s">
        <v>2016</v>
      </c>
      <c r="CA85" s="678" t="s">
        <v>1296</v>
      </c>
      <c r="CB85" s="846"/>
      <c r="CC85" s="846"/>
      <c r="CD85" s="846"/>
      <c r="CE85" s="31" t="s">
        <v>524</v>
      </c>
      <c r="CF85" s="31"/>
      <c r="CG85" s="31"/>
      <c r="CH85" s="31"/>
      <c r="CI85" s="138" t="s">
        <v>551</v>
      </c>
      <c r="CJ85" s="101"/>
    </row>
    <row r="86" spans="1:88" s="100" customFormat="1" ht="15" customHeight="1">
      <c r="A86" s="77">
        <v>73</v>
      </c>
      <c r="B86" s="77">
        <v>33</v>
      </c>
      <c r="C86" s="179"/>
      <c r="D86" s="124" t="s">
        <v>335</v>
      </c>
      <c r="E86" s="124" t="s">
        <v>335</v>
      </c>
      <c r="F86" s="124" t="s">
        <v>335</v>
      </c>
      <c r="G86" s="31" t="s">
        <v>903</v>
      </c>
      <c r="H86" s="472" t="s">
        <v>38</v>
      </c>
      <c r="I86" s="472"/>
      <c r="J86" s="472" t="s">
        <v>604</v>
      </c>
      <c r="K86" s="472" t="s">
        <v>47</v>
      </c>
      <c r="L86" s="472">
        <v>1</v>
      </c>
      <c r="M86" s="178"/>
      <c r="N86" s="31" t="s">
        <v>100</v>
      </c>
      <c r="O86" s="56" t="s">
        <v>430</v>
      </c>
      <c r="P86" s="56" t="s">
        <v>418</v>
      </c>
      <c r="Q86" s="56" t="s">
        <v>273</v>
      </c>
      <c r="R86" s="105" t="s">
        <v>1648</v>
      </c>
      <c r="S86" s="56" t="s">
        <v>1647</v>
      </c>
      <c r="T86" s="106" t="str">
        <f t="shared" si="31"/>
        <v>Lumajang, 08 MEI 1985</v>
      </c>
      <c r="U86" s="129">
        <v>31175</v>
      </c>
      <c r="V86" s="129">
        <v>40543</v>
      </c>
      <c r="W86" s="56">
        <f t="shared" ref="W86:W102" ca="1" si="32">TODAY()</f>
        <v>41786</v>
      </c>
      <c r="X86" s="130">
        <f t="shared" ref="X86:X102" ca="1" si="33">W86-U86</f>
        <v>10611</v>
      </c>
      <c r="Y86" s="130">
        <f t="shared" ref="Y86:Y102" ca="1" si="34">W86-V86</f>
        <v>1243</v>
      </c>
      <c r="Z86" s="88">
        <f t="shared" ref="Z86:Z102" ca="1" si="35">INT(X86/365)</f>
        <v>29</v>
      </c>
      <c r="AA86" s="88">
        <f t="shared" ref="AA86:AA102" ca="1" si="36">ROUND(((X86-(Z86*365))/30),0)</f>
        <v>1</v>
      </c>
      <c r="AB86" s="480">
        <f t="shared" ref="AB86:AB102" ca="1" si="37">DATEDIF(U86,W86,"Y")</f>
        <v>29</v>
      </c>
      <c r="AC86" s="88">
        <f t="shared" ref="AC86:AC102" ca="1" si="38">Z86</f>
        <v>29</v>
      </c>
      <c r="AD86" s="88"/>
      <c r="AE86" s="88"/>
      <c r="AF86" s="88"/>
      <c r="AG86" s="88"/>
      <c r="AH86" s="124" t="s">
        <v>335</v>
      </c>
      <c r="AI86" s="124" t="s">
        <v>335</v>
      </c>
      <c r="AJ86" s="124"/>
      <c r="AK86" s="472">
        <f t="shared" ref="AK86:AK102" ca="1" si="39">INT(Y86/365)</f>
        <v>3</v>
      </c>
      <c r="AL86" s="124">
        <f t="shared" ref="AL86:AL102" ca="1" si="40">ROUND(((Y86-(AK86*365))/30),0)</f>
        <v>5</v>
      </c>
      <c r="AM86" s="124"/>
      <c r="AN86" s="124"/>
      <c r="AO86" s="124" t="s">
        <v>500</v>
      </c>
      <c r="AP86" s="124"/>
      <c r="AQ86" s="124" t="s">
        <v>335</v>
      </c>
      <c r="AR86" s="124"/>
      <c r="AS86" s="124" t="s">
        <v>335</v>
      </c>
      <c r="AT86" s="124"/>
      <c r="AU86" s="124" t="s">
        <v>335</v>
      </c>
      <c r="AV86" s="124" t="s">
        <v>335</v>
      </c>
      <c r="AW86" s="124" t="s">
        <v>335</v>
      </c>
      <c r="AX86" s="178" t="s">
        <v>129</v>
      </c>
      <c r="AY86" s="124" t="s">
        <v>335</v>
      </c>
      <c r="AZ86" s="124" t="s">
        <v>335</v>
      </c>
      <c r="BA86" s="472">
        <v>547</v>
      </c>
      <c r="BB86" s="472">
        <v>2011</v>
      </c>
      <c r="BC86" s="489">
        <v>547</v>
      </c>
      <c r="BD86" s="472">
        <v>2012</v>
      </c>
      <c r="BE86" s="31" t="s">
        <v>823</v>
      </c>
      <c r="BF86" s="472" t="s">
        <v>597</v>
      </c>
      <c r="BG86" s="472">
        <v>2007</v>
      </c>
      <c r="BH86" s="31" t="s">
        <v>344</v>
      </c>
      <c r="BI86" s="31" t="s">
        <v>822</v>
      </c>
      <c r="BJ86" s="124"/>
      <c r="BK86" s="124"/>
      <c r="BL86" s="124"/>
      <c r="BM86" s="124"/>
      <c r="BN86" s="124"/>
      <c r="BO86" s="124" t="s">
        <v>335</v>
      </c>
      <c r="BP86" s="124"/>
      <c r="BQ86" s="124"/>
      <c r="BR86" s="124"/>
      <c r="BS86" s="124"/>
      <c r="BT86" s="139" t="s">
        <v>335</v>
      </c>
      <c r="BU86" s="139" t="s">
        <v>335</v>
      </c>
      <c r="BV86" s="853"/>
      <c r="BW86" s="853"/>
      <c r="BX86" s="853"/>
      <c r="BY86" s="853"/>
      <c r="BZ86" s="491" t="s">
        <v>2017</v>
      </c>
      <c r="CA86" s="678" t="s">
        <v>1276</v>
      </c>
      <c r="CB86" s="846"/>
      <c r="CC86" s="846"/>
      <c r="CD86" s="846"/>
      <c r="CE86" s="31" t="s">
        <v>523</v>
      </c>
      <c r="CF86" s="31"/>
      <c r="CG86" s="31"/>
      <c r="CH86" s="31"/>
      <c r="CI86" s="138" t="s">
        <v>552</v>
      </c>
      <c r="CJ86" s="101"/>
    </row>
    <row r="87" spans="1:88" s="100" customFormat="1" ht="15" customHeight="1">
      <c r="A87" s="77">
        <v>74</v>
      </c>
      <c r="B87" s="77">
        <v>34</v>
      </c>
      <c r="C87" s="134" t="s">
        <v>671</v>
      </c>
      <c r="D87" s="124" t="s">
        <v>335</v>
      </c>
      <c r="E87" s="124" t="s">
        <v>335</v>
      </c>
      <c r="F87" s="124" t="s">
        <v>335</v>
      </c>
      <c r="G87" s="31" t="s">
        <v>681</v>
      </c>
      <c r="H87" s="472"/>
      <c r="I87" s="128" t="s">
        <v>39</v>
      </c>
      <c r="J87" s="472" t="s">
        <v>604</v>
      </c>
      <c r="K87" s="472" t="s">
        <v>47</v>
      </c>
      <c r="L87" s="472">
        <v>1</v>
      </c>
      <c r="M87" s="178"/>
      <c r="N87" s="31" t="s">
        <v>100</v>
      </c>
      <c r="O87" s="56" t="s">
        <v>115</v>
      </c>
      <c r="P87" s="56" t="s">
        <v>418</v>
      </c>
      <c r="Q87" s="56" t="s">
        <v>273</v>
      </c>
      <c r="R87" s="105" t="s">
        <v>1648</v>
      </c>
      <c r="S87" s="56" t="s">
        <v>1647</v>
      </c>
      <c r="T87" s="106" t="str">
        <f t="shared" si="31"/>
        <v>Lumajang, 26 MEI 1985</v>
      </c>
      <c r="U87" s="129">
        <v>31193</v>
      </c>
      <c r="V87" s="129">
        <v>40735</v>
      </c>
      <c r="W87" s="56">
        <f t="shared" ca="1" si="32"/>
        <v>41786</v>
      </c>
      <c r="X87" s="130">
        <f t="shared" ca="1" si="33"/>
        <v>10593</v>
      </c>
      <c r="Y87" s="130">
        <f t="shared" ca="1" si="34"/>
        <v>1051</v>
      </c>
      <c r="Z87" s="88">
        <f t="shared" ca="1" si="35"/>
        <v>29</v>
      </c>
      <c r="AA87" s="88">
        <f t="shared" ca="1" si="36"/>
        <v>0</v>
      </c>
      <c r="AB87" s="480">
        <f t="shared" ca="1" si="37"/>
        <v>29</v>
      </c>
      <c r="AC87" s="88">
        <f t="shared" ca="1" si="38"/>
        <v>29</v>
      </c>
      <c r="AD87" s="88"/>
      <c r="AE87" s="88"/>
      <c r="AF87" s="88"/>
      <c r="AG87" s="88"/>
      <c r="AH87" s="124" t="s">
        <v>335</v>
      </c>
      <c r="AI87" s="124" t="s">
        <v>335</v>
      </c>
      <c r="AJ87" s="124"/>
      <c r="AK87" s="472">
        <f t="shared" ca="1" si="39"/>
        <v>2</v>
      </c>
      <c r="AL87" s="124">
        <f t="shared" ca="1" si="40"/>
        <v>11</v>
      </c>
      <c r="AM87" s="124"/>
      <c r="AN87" s="124"/>
      <c r="AO87" s="124" t="s">
        <v>501</v>
      </c>
      <c r="AP87" s="124"/>
      <c r="AQ87" s="124" t="s">
        <v>335</v>
      </c>
      <c r="AR87" s="124"/>
      <c r="AS87" s="124" t="s">
        <v>335</v>
      </c>
      <c r="AT87" s="124"/>
      <c r="AU87" s="124" t="s">
        <v>335</v>
      </c>
      <c r="AV87" s="124" t="s">
        <v>335</v>
      </c>
      <c r="AW87" s="124" t="s">
        <v>335</v>
      </c>
      <c r="AX87" s="178" t="s">
        <v>129</v>
      </c>
      <c r="AY87" s="124" t="s">
        <v>335</v>
      </c>
      <c r="AZ87" s="124" t="s">
        <v>335</v>
      </c>
      <c r="BA87" s="472">
        <v>547</v>
      </c>
      <c r="BB87" s="472">
        <v>2011</v>
      </c>
      <c r="BC87" s="489">
        <v>547</v>
      </c>
      <c r="BD87" s="472">
        <v>2012</v>
      </c>
      <c r="BE87" s="31" t="s">
        <v>805</v>
      </c>
      <c r="BF87" s="472" t="s">
        <v>597</v>
      </c>
      <c r="BG87" s="472">
        <v>2011</v>
      </c>
      <c r="BH87" s="31" t="s">
        <v>346</v>
      </c>
      <c r="BI87" s="31" t="s">
        <v>806</v>
      </c>
      <c r="BJ87" s="124"/>
      <c r="BK87" s="124"/>
      <c r="BL87" s="124"/>
      <c r="BM87" s="124"/>
      <c r="BN87" s="124"/>
      <c r="BO87" s="124" t="s">
        <v>335</v>
      </c>
      <c r="BP87" s="124"/>
      <c r="BQ87" s="124"/>
      <c r="BR87" s="124"/>
      <c r="BS87" s="124"/>
      <c r="BT87" s="139" t="s">
        <v>335</v>
      </c>
      <c r="BU87" s="139" t="s">
        <v>335</v>
      </c>
      <c r="BV87" s="853"/>
      <c r="BW87" s="853"/>
      <c r="BX87" s="853"/>
      <c r="BY87" s="853"/>
      <c r="BZ87" s="491" t="s">
        <v>2018</v>
      </c>
      <c r="CA87" s="678">
        <v>38</v>
      </c>
      <c r="CB87" s="846"/>
      <c r="CC87" s="846"/>
      <c r="CD87" s="846"/>
      <c r="CE87" s="31" t="s">
        <v>507</v>
      </c>
      <c r="CF87" s="31"/>
      <c r="CG87" s="196" t="s">
        <v>1190</v>
      </c>
      <c r="CH87" s="197" t="s">
        <v>1220</v>
      </c>
      <c r="CI87" s="138" t="s">
        <v>549</v>
      </c>
      <c r="CJ87" s="101"/>
    </row>
    <row r="88" spans="1:88" s="100" customFormat="1" ht="15" customHeight="1">
      <c r="A88" s="77">
        <v>75</v>
      </c>
      <c r="B88" s="77">
        <v>35</v>
      </c>
      <c r="C88" s="179"/>
      <c r="D88" s="124" t="s">
        <v>335</v>
      </c>
      <c r="E88" s="124" t="s">
        <v>335</v>
      </c>
      <c r="F88" s="124" t="s">
        <v>335</v>
      </c>
      <c r="G88" s="31" t="s">
        <v>251</v>
      </c>
      <c r="H88" s="472"/>
      <c r="I88" s="128" t="s">
        <v>39</v>
      </c>
      <c r="J88" s="472" t="s">
        <v>604</v>
      </c>
      <c r="K88" s="472" t="s">
        <v>47</v>
      </c>
      <c r="L88" s="472">
        <v>1</v>
      </c>
      <c r="M88" s="178"/>
      <c r="N88" s="31" t="s">
        <v>100</v>
      </c>
      <c r="O88" s="180" t="s">
        <v>119</v>
      </c>
      <c r="P88" s="56" t="s">
        <v>290</v>
      </c>
      <c r="Q88" s="180" t="s">
        <v>272</v>
      </c>
      <c r="R88" s="105" t="s">
        <v>1648</v>
      </c>
      <c r="S88" s="56" t="s">
        <v>1641</v>
      </c>
      <c r="T88" s="106" t="str">
        <f t="shared" si="31"/>
        <v>Lumajang, 28 NOPEMBER 1988</v>
      </c>
      <c r="U88" s="129">
        <v>32475</v>
      </c>
      <c r="V88" s="129">
        <v>40735</v>
      </c>
      <c r="W88" s="56">
        <f t="shared" ca="1" si="32"/>
        <v>41786</v>
      </c>
      <c r="X88" s="130">
        <f t="shared" ca="1" si="33"/>
        <v>9311</v>
      </c>
      <c r="Y88" s="130">
        <f t="shared" ca="1" si="34"/>
        <v>1051</v>
      </c>
      <c r="Z88" s="88">
        <f t="shared" ca="1" si="35"/>
        <v>25</v>
      </c>
      <c r="AA88" s="88">
        <f t="shared" ca="1" si="36"/>
        <v>6</v>
      </c>
      <c r="AB88" s="480">
        <f t="shared" ca="1" si="37"/>
        <v>25</v>
      </c>
      <c r="AC88" s="88">
        <f t="shared" ca="1" si="38"/>
        <v>25</v>
      </c>
      <c r="AD88" s="88"/>
      <c r="AE88" s="88"/>
      <c r="AF88" s="88"/>
      <c r="AG88" s="88"/>
      <c r="AH88" s="124" t="s">
        <v>335</v>
      </c>
      <c r="AI88" s="124" t="s">
        <v>335</v>
      </c>
      <c r="AJ88" s="124"/>
      <c r="AK88" s="472">
        <f t="shared" ca="1" si="39"/>
        <v>2</v>
      </c>
      <c r="AL88" s="124">
        <f t="shared" ca="1" si="40"/>
        <v>11</v>
      </c>
      <c r="AM88" s="124"/>
      <c r="AN88" s="124"/>
      <c r="AO88" s="124" t="s">
        <v>501</v>
      </c>
      <c r="AP88" s="124"/>
      <c r="AQ88" s="124" t="s">
        <v>335</v>
      </c>
      <c r="AR88" s="124"/>
      <c r="AS88" s="124" t="s">
        <v>335</v>
      </c>
      <c r="AT88" s="124"/>
      <c r="AU88" s="124" t="s">
        <v>335</v>
      </c>
      <c r="AV88" s="124" t="s">
        <v>335</v>
      </c>
      <c r="AW88" s="124" t="s">
        <v>335</v>
      </c>
      <c r="AX88" s="178" t="s">
        <v>129</v>
      </c>
      <c r="AY88" s="124" t="s">
        <v>335</v>
      </c>
      <c r="AZ88" s="124" t="s">
        <v>335</v>
      </c>
      <c r="BA88" s="472">
        <v>547</v>
      </c>
      <c r="BB88" s="472">
        <v>2011</v>
      </c>
      <c r="BC88" s="489">
        <v>547</v>
      </c>
      <c r="BD88" s="472">
        <v>2012</v>
      </c>
      <c r="BE88" s="31" t="s">
        <v>742</v>
      </c>
      <c r="BF88" s="472" t="s">
        <v>597</v>
      </c>
      <c r="BG88" s="472">
        <v>2011</v>
      </c>
      <c r="BH88" s="31" t="s">
        <v>616</v>
      </c>
      <c r="BI88" s="31" t="s">
        <v>830</v>
      </c>
      <c r="BJ88" s="124"/>
      <c r="BK88" s="124"/>
      <c r="BL88" s="124"/>
      <c r="BM88" s="124"/>
      <c r="BN88" s="124"/>
      <c r="BO88" s="124" t="s">
        <v>335</v>
      </c>
      <c r="BP88" s="124"/>
      <c r="BQ88" s="124"/>
      <c r="BR88" s="124"/>
      <c r="BS88" s="124"/>
      <c r="BT88" s="139" t="s">
        <v>335</v>
      </c>
      <c r="BU88" s="139" t="s">
        <v>335</v>
      </c>
      <c r="BV88" s="853"/>
      <c r="BW88" s="853"/>
      <c r="BX88" s="853"/>
      <c r="BY88" s="853"/>
      <c r="BZ88" s="491" t="s">
        <v>353</v>
      </c>
      <c r="CA88" s="678">
        <v>20</v>
      </c>
      <c r="CB88" s="846"/>
      <c r="CC88" s="846"/>
      <c r="CD88" s="846"/>
      <c r="CE88" s="31" t="s">
        <v>521</v>
      </c>
      <c r="CF88" s="31"/>
      <c r="CG88" s="31"/>
      <c r="CH88" s="31"/>
      <c r="CI88" s="138" t="s">
        <v>1131</v>
      </c>
      <c r="CJ88" s="101"/>
    </row>
    <row r="89" spans="1:88" s="100" customFormat="1" ht="15" customHeight="1">
      <c r="A89" s="77">
        <v>76</v>
      </c>
      <c r="B89" s="77">
        <v>36</v>
      </c>
      <c r="C89" s="179"/>
      <c r="D89" s="124" t="s">
        <v>335</v>
      </c>
      <c r="E89" s="124" t="s">
        <v>335</v>
      </c>
      <c r="F89" s="124" t="s">
        <v>335</v>
      </c>
      <c r="G89" s="31" t="s">
        <v>666</v>
      </c>
      <c r="H89" s="472"/>
      <c r="I89" s="472" t="s">
        <v>39</v>
      </c>
      <c r="J89" s="472" t="s">
        <v>604</v>
      </c>
      <c r="K89" s="472" t="s">
        <v>47</v>
      </c>
      <c r="L89" s="472">
        <v>1</v>
      </c>
      <c r="M89" s="472"/>
      <c r="N89" s="31" t="s">
        <v>103</v>
      </c>
      <c r="O89" s="56" t="s">
        <v>290</v>
      </c>
      <c r="P89" s="56" t="s">
        <v>419</v>
      </c>
      <c r="Q89" s="56" t="s">
        <v>274</v>
      </c>
      <c r="R89" s="105" t="s">
        <v>1648</v>
      </c>
      <c r="S89" s="56" t="s">
        <v>1735</v>
      </c>
      <c r="T89" s="106" t="str">
        <f t="shared" si="31"/>
        <v>Malang, 11 JUNI 1987</v>
      </c>
      <c r="U89" s="129">
        <v>31939</v>
      </c>
      <c r="V89" s="129">
        <v>41008</v>
      </c>
      <c r="W89" s="56">
        <f t="shared" ca="1" si="32"/>
        <v>41786</v>
      </c>
      <c r="X89" s="130">
        <f t="shared" ca="1" si="33"/>
        <v>9847</v>
      </c>
      <c r="Y89" s="130">
        <f t="shared" ca="1" si="34"/>
        <v>778</v>
      </c>
      <c r="Z89" s="88">
        <f t="shared" ca="1" si="35"/>
        <v>26</v>
      </c>
      <c r="AA89" s="88">
        <f t="shared" ca="1" si="36"/>
        <v>12</v>
      </c>
      <c r="AB89" s="480">
        <f t="shared" ca="1" si="37"/>
        <v>26</v>
      </c>
      <c r="AC89" s="88">
        <f t="shared" ca="1" si="38"/>
        <v>26</v>
      </c>
      <c r="AD89" s="88"/>
      <c r="AE89" s="88"/>
      <c r="AF89" s="88"/>
      <c r="AG89" s="88"/>
      <c r="AH89" s="124" t="s">
        <v>335</v>
      </c>
      <c r="AI89" s="124" t="s">
        <v>335</v>
      </c>
      <c r="AJ89" s="124"/>
      <c r="AK89" s="472">
        <f t="shared" ca="1" si="39"/>
        <v>2</v>
      </c>
      <c r="AL89" s="124">
        <f t="shared" ca="1" si="40"/>
        <v>2</v>
      </c>
      <c r="AM89" s="124"/>
      <c r="AN89" s="124"/>
      <c r="AO89" s="124" t="s">
        <v>714</v>
      </c>
      <c r="AP89" s="124"/>
      <c r="AQ89" s="124"/>
      <c r="AR89" s="124"/>
      <c r="AS89" s="124"/>
      <c r="AT89" s="124"/>
      <c r="AU89" s="124"/>
      <c r="AV89" s="124"/>
      <c r="AW89" s="124"/>
      <c r="AX89" s="178" t="s">
        <v>129</v>
      </c>
      <c r="AY89" s="124" t="s">
        <v>335</v>
      </c>
      <c r="AZ89" s="124" t="s">
        <v>335</v>
      </c>
      <c r="BA89" s="124" t="s">
        <v>335</v>
      </c>
      <c r="BB89" s="124" t="s">
        <v>335</v>
      </c>
      <c r="BC89" s="489">
        <v>546</v>
      </c>
      <c r="BD89" s="124" t="s">
        <v>700</v>
      </c>
      <c r="BE89" s="31" t="s">
        <v>742</v>
      </c>
      <c r="BF89" s="472" t="s">
        <v>597</v>
      </c>
      <c r="BG89" s="472">
        <v>2010</v>
      </c>
      <c r="BH89" s="31" t="s">
        <v>684</v>
      </c>
      <c r="BI89" s="31" t="s">
        <v>833</v>
      </c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39"/>
      <c r="BU89" s="139"/>
      <c r="BV89" s="853"/>
      <c r="BW89" s="853"/>
      <c r="BX89" s="853"/>
      <c r="BY89" s="853"/>
      <c r="BZ89" s="491" t="s">
        <v>2018</v>
      </c>
      <c r="CA89" s="678">
        <v>36</v>
      </c>
      <c r="CB89" s="846"/>
      <c r="CC89" s="846"/>
      <c r="CD89" s="846"/>
      <c r="CE89" s="31" t="s">
        <v>663</v>
      </c>
      <c r="CF89" s="31"/>
      <c r="CG89" s="31"/>
      <c r="CH89" s="31"/>
      <c r="CI89" s="144" t="s">
        <v>664</v>
      </c>
      <c r="CJ89" s="101"/>
    </row>
    <row r="90" spans="1:88" s="100" customFormat="1" ht="15" customHeight="1">
      <c r="A90" s="77">
        <v>77</v>
      </c>
      <c r="B90" s="77">
        <v>37</v>
      </c>
      <c r="C90" s="134" t="s">
        <v>907</v>
      </c>
      <c r="D90" s="124" t="s">
        <v>335</v>
      </c>
      <c r="E90" s="494"/>
      <c r="F90" s="124" t="s">
        <v>335</v>
      </c>
      <c r="G90" s="17" t="s">
        <v>685</v>
      </c>
      <c r="H90" s="472" t="s">
        <v>38</v>
      </c>
      <c r="I90" s="472"/>
      <c r="J90" s="472" t="s">
        <v>604</v>
      </c>
      <c r="K90" s="472" t="s">
        <v>47</v>
      </c>
      <c r="L90" s="472">
        <v>1</v>
      </c>
      <c r="M90" s="472"/>
      <c r="N90" s="17" t="s">
        <v>100</v>
      </c>
      <c r="O90" s="55" t="s">
        <v>696</v>
      </c>
      <c r="P90" s="56" t="s">
        <v>419</v>
      </c>
      <c r="Q90" s="55" t="s">
        <v>270</v>
      </c>
      <c r="R90" s="105" t="s">
        <v>1648</v>
      </c>
      <c r="S90" s="56" t="s">
        <v>1735</v>
      </c>
      <c r="T90" s="106" t="str">
        <f t="shared" si="31"/>
        <v>Lumajang, 14 JUNI 1983</v>
      </c>
      <c r="U90" s="129">
        <v>30481</v>
      </c>
      <c r="V90" s="129">
        <v>41101</v>
      </c>
      <c r="W90" s="56">
        <f t="shared" ca="1" si="32"/>
        <v>41786</v>
      </c>
      <c r="X90" s="130">
        <f t="shared" ca="1" si="33"/>
        <v>11305</v>
      </c>
      <c r="Y90" s="130">
        <f t="shared" ca="1" si="34"/>
        <v>685</v>
      </c>
      <c r="Z90" s="88">
        <f t="shared" ca="1" si="35"/>
        <v>30</v>
      </c>
      <c r="AA90" s="88">
        <f t="shared" ca="1" si="36"/>
        <v>12</v>
      </c>
      <c r="AB90" s="480">
        <f t="shared" ca="1" si="37"/>
        <v>30</v>
      </c>
      <c r="AC90" s="88">
        <f t="shared" ca="1" si="38"/>
        <v>30</v>
      </c>
      <c r="AD90" s="57"/>
      <c r="AE90" s="57"/>
      <c r="AF90" s="57"/>
      <c r="AG90" s="57"/>
      <c r="AH90" s="124" t="s">
        <v>335</v>
      </c>
      <c r="AI90" s="124" t="s">
        <v>335</v>
      </c>
      <c r="AJ90" s="124"/>
      <c r="AK90" s="472">
        <f t="shared" ca="1" si="39"/>
        <v>1</v>
      </c>
      <c r="AL90" s="124">
        <f t="shared" ca="1" si="40"/>
        <v>11</v>
      </c>
      <c r="AM90" s="124"/>
      <c r="AN90" s="124"/>
      <c r="AO90" s="124" t="s">
        <v>715</v>
      </c>
      <c r="AP90" s="124"/>
      <c r="AQ90" s="124"/>
      <c r="AR90" s="124"/>
      <c r="AS90" s="124"/>
      <c r="AT90" s="124"/>
      <c r="AU90" s="124"/>
      <c r="AV90" s="124"/>
      <c r="AW90" s="124"/>
      <c r="AX90" s="178" t="s">
        <v>129</v>
      </c>
      <c r="AY90" s="124" t="s">
        <v>335</v>
      </c>
      <c r="AZ90" s="124" t="s">
        <v>335</v>
      </c>
      <c r="BA90" s="124" t="s">
        <v>335</v>
      </c>
      <c r="BB90" s="124" t="s">
        <v>335</v>
      </c>
      <c r="BC90" s="489">
        <v>547</v>
      </c>
      <c r="BD90" s="124" t="s">
        <v>700</v>
      </c>
      <c r="BE90" s="31" t="s">
        <v>836</v>
      </c>
      <c r="BF90" s="472" t="s">
        <v>597</v>
      </c>
      <c r="BG90" s="472">
        <v>2011</v>
      </c>
      <c r="BH90" s="31" t="s">
        <v>344</v>
      </c>
      <c r="BI90" s="31" t="s">
        <v>835</v>
      </c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39"/>
      <c r="BU90" s="139"/>
      <c r="BV90" s="853"/>
      <c r="BW90" s="853"/>
      <c r="BX90" s="853"/>
      <c r="BY90" s="853"/>
      <c r="BZ90" s="491" t="s">
        <v>2019</v>
      </c>
      <c r="CA90" s="678" t="s">
        <v>1297</v>
      </c>
      <c r="CB90" s="846"/>
      <c r="CC90" s="846"/>
      <c r="CD90" s="846"/>
      <c r="CE90" s="31" t="s">
        <v>705</v>
      </c>
      <c r="CF90" s="31"/>
      <c r="CG90" s="196" t="s">
        <v>1226</v>
      </c>
      <c r="CH90" s="197" t="s">
        <v>1225</v>
      </c>
      <c r="CI90" s="144"/>
      <c r="CJ90" s="101"/>
    </row>
    <row r="91" spans="1:88" s="100" customFormat="1" ht="15" customHeight="1">
      <c r="A91" s="77">
        <v>78</v>
      </c>
      <c r="B91" s="77">
        <v>38</v>
      </c>
      <c r="C91" s="179"/>
      <c r="D91" s="124" t="s">
        <v>335</v>
      </c>
      <c r="E91" s="124" t="s">
        <v>335</v>
      </c>
      <c r="F91" s="124" t="s">
        <v>335</v>
      </c>
      <c r="G91" s="17" t="s">
        <v>687</v>
      </c>
      <c r="H91" s="472" t="s">
        <v>38</v>
      </c>
      <c r="I91" s="472"/>
      <c r="J91" s="472" t="s">
        <v>604</v>
      </c>
      <c r="K91" s="472" t="s">
        <v>47</v>
      </c>
      <c r="L91" s="472">
        <v>1</v>
      </c>
      <c r="M91" s="472"/>
      <c r="N91" s="17" t="s">
        <v>693</v>
      </c>
      <c r="O91" s="55" t="s">
        <v>290</v>
      </c>
      <c r="P91" s="56" t="s">
        <v>415</v>
      </c>
      <c r="Q91" s="55" t="s">
        <v>272</v>
      </c>
      <c r="R91" s="105" t="s">
        <v>1648</v>
      </c>
      <c r="S91" s="56" t="s">
        <v>1742</v>
      </c>
      <c r="T91" s="106" t="str">
        <f t="shared" si="31"/>
        <v>Sumenep, 11 JULI 1988</v>
      </c>
      <c r="U91" s="129">
        <v>32335</v>
      </c>
      <c r="V91" s="129">
        <v>41101</v>
      </c>
      <c r="W91" s="56">
        <f t="shared" ca="1" si="32"/>
        <v>41786</v>
      </c>
      <c r="X91" s="130">
        <f t="shared" ca="1" si="33"/>
        <v>9451</v>
      </c>
      <c r="Y91" s="130">
        <f t="shared" ca="1" si="34"/>
        <v>685</v>
      </c>
      <c r="Z91" s="88">
        <f t="shared" ca="1" si="35"/>
        <v>25</v>
      </c>
      <c r="AA91" s="88">
        <f t="shared" ca="1" si="36"/>
        <v>11</v>
      </c>
      <c r="AB91" s="480">
        <f t="shared" ca="1" si="37"/>
        <v>25</v>
      </c>
      <c r="AC91" s="88">
        <f t="shared" ca="1" si="38"/>
        <v>25</v>
      </c>
      <c r="AD91" s="57"/>
      <c r="AE91" s="57"/>
      <c r="AF91" s="57"/>
      <c r="AG91" s="57"/>
      <c r="AH91" s="124" t="s">
        <v>335</v>
      </c>
      <c r="AI91" s="124" t="s">
        <v>335</v>
      </c>
      <c r="AJ91" s="124"/>
      <c r="AK91" s="472">
        <f t="shared" ca="1" si="39"/>
        <v>1</v>
      </c>
      <c r="AL91" s="124">
        <f t="shared" ca="1" si="40"/>
        <v>11</v>
      </c>
      <c r="AM91" s="124"/>
      <c r="AN91" s="124"/>
      <c r="AO91" s="124" t="s">
        <v>715</v>
      </c>
      <c r="AP91" s="124"/>
      <c r="AQ91" s="124"/>
      <c r="AR91" s="124"/>
      <c r="AS91" s="124"/>
      <c r="AT91" s="124"/>
      <c r="AU91" s="124"/>
      <c r="AV91" s="124"/>
      <c r="AW91" s="124"/>
      <c r="AX91" s="178" t="s">
        <v>129</v>
      </c>
      <c r="AY91" s="124" t="s">
        <v>335</v>
      </c>
      <c r="AZ91" s="124" t="s">
        <v>335</v>
      </c>
      <c r="BA91" s="124" t="s">
        <v>335</v>
      </c>
      <c r="BB91" s="124" t="s">
        <v>335</v>
      </c>
      <c r="BC91" s="489">
        <v>547</v>
      </c>
      <c r="BD91" s="124" t="s">
        <v>700</v>
      </c>
      <c r="BE91" s="31" t="s">
        <v>742</v>
      </c>
      <c r="BF91" s="472" t="s">
        <v>597</v>
      </c>
      <c r="BG91" s="472">
        <v>2011</v>
      </c>
      <c r="BH91" s="31" t="s">
        <v>615</v>
      </c>
      <c r="BI91" s="31" t="s">
        <v>830</v>
      </c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39"/>
      <c r="BU91" s="139"/>
      <c r="BV91" s="853"/>
      <c r="BW91" s="853"/>
      <c r="BX91" s="853"/>
      <c r="BY91" s="853"/>
      <c r="BZ91" s="491" t="s">
        <v>2020</v>
      </c>
      <c r="CA91" s="678" t="s">
        <v>1298</v>
      </c>
      <c r="CB91" s="846"/>
      <c r="CC91" s="846"/>
      <c r="CD91" s="846"/>
      <c r="CE91" s="31" t="s">
        <v>707</v>
      </c>
      <c r="CF91" s="31"/>
      <c r="CG91" s="31"/>
      <c r="CH91" s="31"/>
      <c r="CI91" s="144"/>
      <c r="CJ91" s="101"/>
    </row>
    <row r="92" spans="1:88" s="100" customFormat="1" ht="15" customHeight="1">
      <c r="A92" s="77">
        <v>79</v>
      </c>
      <c r="B92" s="77">
        <v>39</v>
      </c>
      <c r="C92" s="179"/>
      <c r="D92" s="124" t="s">
        <v>335</v>
      </c>
      <c r="E92" s="124" t="s">
        <v>335</v>
      </c>
      <c r="F92" s="124" t="s">
        <v>335</v>
      </c>
      <c r="G92" s="17" t="s">
        <v>689</v>
      </c>
      <c r="H92" s="472" t="s">
        <v>38</v>
      </c>
      <c r="I92" s="472"/>
      <c r="J92" s="472" t="s">
        <v>604</v>
      </c>
      <c r="K92" s="472" t="s">
        <v>47</v>
      </c>
      <c r="L92" s="472">
        <v>1</v>
      </c>
      <c r="M92" s="472"/>
      <c r="N92" s="17" t="s">
        <v>100</v>
      </c>
      <c r="O92" s="55" t="s">
        <v>697</v>
      </c>
      <c r="P92" s="55" t="s">
        <v>422</v>
      </c>
      <c r="Q92" s="55" t="s">
        <v>274</v>
      </c>
      <c r="R92" s="105" t="s">
        <v>1648</v>
      </c>
      <c r="S92" s="55" t="s">
        <v>1743</v>
      </c>
      <c r="T92" s="106" t="str">
        <f t="shared" si="31"/>
        <v>Lumajang, 24 SEPTEMBER 1987</v>
      </c>
      <c r="U92" s="129">
        <v>32044</v>
      </c>
      <c r="V92" s="129">
        <v>41101</v>
      </c>
      <c r="W92" s="56">
        <f t="shared" ca="1" si="32"/>
        <v>41786</v>
      </c>
      <c r="X92" s="130">
        <f t="shared" ca="1" si="33"/>
        <v>9742</v>
      </c>
      <c r="Y92" s="130">
        <f t="shared" ca="1" si="34"/>
        <v>685</v>
      </c>
      <c r="Z92" s="88">
        <f t="shared" ca="1" si="35"/>
        <v>26</v>
      </c>
      <c r="AA92" s="88">
        <f t="shared" ca="1" si="36"/>
        <v>8</v>
      </c>
      <c r="AB92" s="480">
        <f t="shared" ca="1" si="37"/>
        <v>26</v>
      </c>
      <c r="AC92" s="88">
        <f t="shared" ca="1" si="38"/>
        <v>26</v>
      </c>
      <c r="AD92" s="57"/>
      <c r="AE92" s="57"/>
      <c r="AF92" s="57"/>
      <c r="AG92" s="57"/>
      <c r="AH92" s="124" t="s">
        <v>335</v>
      </c>
      <c r="AI92" s="124" t="s">
        <v>335</v>
      </c>
      <c r="AJ92" s="124"/>
      <c r="AK92" s="472">
        <f t="shared" ca="1" si="39"/>
        <v>1</v>
      </c>
      <c r="AL92" s="124">
        <f t="shared" ca="1" si="40"/>
        <v>11</v>
      </c>
      <c r="AM92" s="124"/>
      <c r="AN92" s="124"/>
      <c r="AO92" s="124" t="s">
        <v>715</v>
      </c>
      <c r="AP92" s="124"/>
      <c r="AQ92" s="124"/>
      <c r="AR92" s="124"/>
      <c r="AS92" s="124"/>
      <c r="AT92" s="124"/>
      <c r="AU92" s="124"/>
      <c r="AV92" s="124"/>
      <c r="AW92" s="124"/>
      <c r="AX92" s="178" t="s">
        <v>129</v>
      </c>
      <c r="AY92" s="124" t="s">
        <v>335</v>
      </c>
      <c r="AZ92" s="124" t="s">
        <v>335</v>
      </c>
      <c r="BA92" s="124" t="s">
        <v>335</v>
      </c>
      <c r="BB92" s="124" t="s">
        <v>335</v>
      </c>
      <c r="BC92" s="489">
        <v>547</v>
      </c>
      <c r="BD92" s="124" t="s">
        <v>700</v>
      </c>
      <c r="BE92" s="31" t="s">
        <v>742</v>
      </c>
      <c r="BF92" s="472" t="s">
        <v>597</v>
      </c>
      <c r="BG92" s="472">
        <v>2011</v>
      </c>
      <c r="BH92" s="31" t="s">
        <v>613</v>
      </c>
      <c r="BI92" s="31" t="s">
        <v>838</v>
      </c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39"/>
      <c r="BU92" s="139"/>
      <c r="BV92" s="853"/>
      <c r="BW92" s="853"/>
      <c r="BX92" s="853"/>
      <c r="BY92" s="853"/>
      <c r="BZ92" s="491" t="s">
        <v>911</v>
      </c>
      <c r="CA92" s="678">
        <v>32</v>
      </c>
      <c r="CB92" s="846"/>
      <c r="CC92" s="846"/>
      <c r="CD92" s="846"/>
      <c r="CE92" s="31" t="s">
        <v>709</v>
      </c>
      <c r="CF92" s="31"/>
      <c r="CG92" s="31"/>
      <c r="CH92" s="31"/>
      <c r="CI92" s="144"/>
      <c r="CJ92" s="101"/>
    </row>
    <row r="93" spans="1:88" s="100" customFormat="1" ht="15" customHeight="1">
      <c r="A93" s="77">
        <v>80</v>
      </c>
      <c r="B93" s="77">
        <v>40</v>
      </c>
      <c r="C93" s="179"/>
      <c r="D93" s="124" t="s">
        <v>335</v>
      </c>
      <c r="E93" s="124" t="s">
        <v>335</v>
      </c>
      <c r="F93" s="124" t="s">
        <v>335</v>
      </c>
      <c r="G93" s="17" t="s">
        <v>690</v>
      </c>
      <c r="H93" s="472" t="s">
        <v>38</v>
      </c>
      <c r="I93" s="472"/>
      <c r="J93" s="472" t="s">
        <v>604</v>
      </c>
      <c r="K93" s="472" t="s">
        <v>47</v>
      </c>
      <c r="L93" s="472">
        <v>1</v>
      </c>
      <c r="M93" s="472"/>
      <c r="N93" s="17" t="s">
        <v>100</v>
      </c>
      <c r="O93" s="55" t="s">
        <v>698</v>
      </c>
      <c r="P93" s="55" t="s">
        <v>418</v>
      </c>
      <c r="Q93" s="55" t="s">
        <v>272</v>
      </c>
      <c r="R93" s="105" t="s">
        <v>1648</v>
      </c>
      <c r="S93" s="55" t="s">
        <v>1739</v>
      </c>
      <c r="T93" s="106" t="str">
        <f t="shared" si="31"/>
        <v>Lumajang, 21 MEI 1988</v>
      </c>
      <c r="U93" s="129">
        <v>32284</v>
      </c>
      <c r="V93" s="129">
        <v>41101</v>
      </c>
      <c r="W93" s="56">
        <f t="shared" ca="1" si="32"/>
        <v>41786</v>
      </c>
      <c r="X93" s="130">
        <f t="shared" ca="1" si="33"/>
        <v>9502</v>
      </c>
      <c r="Y93" s="130">
        <f t="shared" ca="1" si="34"/>
        <v>685</v>
      </c>
      <c r="Z93" s="88">
        <f t="shared" ca="1" si="35"/>
        <v>26</v>
      </c>
      <c r="AA93" s="88">
        <f t="shared" ca="1" si="36"/>
        <v>0</v>
      </c>
      <c r="AB93" s="480">
        <f t="shared" ca="1" si="37"/>
        <v>26</v>
      </c>
      <c r="AC93" s="88">
        <f t="shared" ca="1" si="38"/>
        <v>26</v>
      </c>
      <c r="AD93" s="57"/>
      <c r="AE93" s="57"/>
      <c r="AF93" s="57"/>
      <c r="AG93" s="57"/>
      <c r="AH93" s="124" t="s">
        <v>335</v>
      </c>
      <c r="AI93" s="124" t="s">
        <v>335</v>
      </c>
      <c r="AJ93" s="124"/>
      <c r="AK93" s="472">
        <f t="shared" ca="1" si="39"/>
        <v>1</v>
      </c>
      <c r="AL93" s="124">
        <f t="shared" ca="1" si="40"/>
        <v>11</v>
      </c>
      <c r="AM93" s="124"/>
      <c r="AN93" s="124"/>
      <c r="AO93" s="124" t="s">
        <v>715</v>
      </c>
      <c r="AP93" s="124"/>
      <c r="AQ93" s="124"/>
      <c r="AR93" s="124"/>
      <c r="AS93" s="124"/>
      <c r="AT93" s="124"/>
      <c r="AU93" s="124"/>
      <c r="AV93" s="124"/>
      <c r="AW93" s="124"/>
      <c r="AX93" s="178" t="s">
        <v>129</v>
      </c>
      <c r="AY93" s="124" t="s">
        <v>335</v>
      </c>
      <c r="AZ93" s="124" t="s">
        <v>335</v>
      </c>
      <c r="BA93" s="124" t="s">
        <v>335</v>
      </c>
      <c r="BB93" s="124" t="s">
        <v>335</v>
      </c>
      <c r="BC93" s="489">
        <v>547</v>
      </c>
      <c r="BD93" s="124" t="s">
        <v>700</v>
      </c>
      <c r="BE93" s="31" t="s">
        <v>840</v>
      </c>
      <c r="BF93" s="472" t="s">
        <v>597</v>
      </c>
      <c r="BG93" s="472">
        <v>2011</v>
      </c>
      <c r="BH93" s="31" t="s">
        <v>702</v>
      </c>
      <c r="BI93" s="31" t="s">
        <v>839</v>
      </c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39"/>
      <c r="BU93" s="139"/>
      <c r="BV93" s="853"/>
      <c r="BW93" s="853"/>
      <c r="BX93" s="853"/>
      <c r="BY93" s="853"/>
      <c r="BZ93" s="491" t="s">
        <v>702</v>
      </c>
      <c r="CA93" s="678">
        <v>29</v>
      </c>
      <c r="CB93" s="846"/>
      <c r="CC93" s="846"/>
      <c r="CD93" s="846"/>
      <c r="CE93" s="31" t="s">
        <v>710</v>
      </c>
      <c r="CF93" s="31"/>
      <c r="CG93" s="31"/>
      <c r="CH93" s="31"/>
      <c r="CI93" s="144"/>
      <c r="CJ93" s="101"/>
    </row>
    <row r="94" spans="1:88" s="100" customFormat="1" ht="15" customHeight="1">
      <c r="A94" s="77">
        <v>82</v>
      </c>
      <c r="B94" s="77">
        <v>41</v>
      </c>
      <c r="C94" s="179"/>
      <c r="D94" s="124" t="s">
        <v>335</v>
      </c>
      <c r="E94" s="124" t="s">
        <v>335</v>
      </c>
      <c r="F94" s="124" t="s">
        <v>335</v>
      </c>
      <c r="G94" s="17" t="s">
        <v>915</v>
      </c>
      <c r="H94" s="472"/>
      <c r="I94" s="472" t="s">
        <v>39</v>
      </c>
      <c r="J94" s="472" t="s">
        <v>604</v>
      </c>
      <c r="K94" s="472" t="s">
        <v>47</v>
      </c>
      <c r="L94" s="472">
        <v>1</v>
      </c>
      <c r="M94" s="472"/>
      <c r="N94" s="17" t="s">
        <v>100</v>
      </c>
      <c r="O94" s="55" t="s">
        <v>994</v>
      </c>
      <c r="P94" s="55" t="s">
        <v>418</v>
      </c>
      <c r="Q94" s="55" t="s">
        <v>267</v>
      </c>
      <c r="R94" s="105" t="s">
        <v>1648</v>
      </c>
      <c r="S94" s="55" t="s">
        <v>1739</v>
      </c>
      <c r="T94" s="106" t="str">
        <f t="shared" si="31"/>
        <v>Lumajang, 30 MEI 1980</v>
      </c>
      <c r="U94" s="129">
        <v>29371</v>
      </c>
      <c r="V94" s="129">
        <v>41165</v>
      </c>
      <c r="W94" s="56">
        <f t="shared" ca="1" si="32"/>
        <v>41786</v>
      </c>
      <c r="X94" s="130">
        <f t="shared" ca="1" si="33"/>
        <v>12415</v>
      </c>
      <c r="Y94" s="130">
        <f t="shared" ca="1" si="34"/>
        <v>621</v>
      </c>
      <c r="Z94" s="88">
        <f t="shared" ca="1" si="35"/>
        <v>34</v>
      </c>
      <c r="AA94" s="88">
        <f t="shared" ca="1" si="36"/>
        <v>0</v>
      </c>
      <c r="AB94" s="480">
        <f t="shared" ca="1" si="37"/>
        <v>33</v>
      </c>
      <c r="AC94" s="88">
        <f t="shared" ca="1" si="38"/>
        <v>34</v>
      </c>
      <c r="AD94" s="133">
        <f>SUM(AD54:AD93)</f>
        <v>0</v>
      </c>
      <c r="AE94" s="133"/>
      <c r="AF94" s="133"/>
      <c r="AG94" s="133"/>
      <c r="AH94" s="124" t="s">
        <v>335</v>
      </c>
      <c r="AI94" s="124" t="s">
        <v>335</v>
      </c>
      <c r="AJ94" s="124"/>
      <c r="AK94" s="472">
        <f t="shared" ca="1" si="39"/>
        <v>1</v>
      </c>
      <c r="AL94" s="124">
        <f t="shared" ca="1" si="40"/>
        <v>9</v>
      </c>
      <c r="AM94" s="124"/>
      <c r="AN94" s="124"/>
      <c r="AO94" s="124" t="s">
        <v>916</v>
      </c>
      <c r="AP94" s="124"/>
      <c r="AQ94" s="124"/>
      <c r="AR94" s="124"/>
      <c r="AS94" s="124"/>
      <c r="AT94" s="124"/>
      <c r="AU94" s="124"/>
      <c r="AV94" s="124"/>
      <c r="AW94" s="124"/>
      <c r="AX94" s="178" t="s">
        <v>129</v>
      </c>
      <c r="AY94" s="124" t="s">
        <v>335</v>
      </c>
      <c r="AZ94" s="124" t="s">
        <v>335</v>
      </c>
      <c r="BA94" s="124" t="s">
        <v>335</v>
      </c>
      <c r="BB94" s="124" t="s">
        <v>335</v>
      </c>
      <c r="BC94" s="489">
        <v>547</v>
      </c>
      <c r="BD94" s="124" t="s">
        <v>700</v>
      </c>
      <c r="BE94" s="31" t="s">
        <v>983</v>
      </c>
      <c r="BF94" s="472" t="s">
        <v>597</v>
      </c>
      <c r="BG94" s="472">
        <v>2012</v>
      </c>
      <c r="BH94" s="181" t="s">
        <v>723</v>
      </c>
      <c r="BI94" s="181" t="s">
        <v>984</v>
      </c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39" t="s">
        <v>335</v>
      </c>
      <c r="BU94" s="139" t="s">
        <v>335</v>
      </c>
      <c r="BV94" s="853"/>
      <c r="BW94" s="853"/>
      <c r="BX94" s="853"/>
      <c r="BY94" s="853"/>
      <c r="BZ94" s="491" t="s">
        <v>2022</v>
      </c>
      <c r="CA94" s="678" t="s">
        <v>1299</v>
      </c>
      <c r="CB94" s="846"/>
      <c r="CC94" s="846"/>
      <c r="CD94" s="846"/>
      <c r="CE94" s="31" t="s">
        <v>909</v>
      </c>
      <c r="CF94" s="31"/>
      <c r="CG94" s="31"/>
      <c r="CH94" s="31"/>
      <c r="CI94" s="144"/>
      <c r="CJ94" s="101"/>
    </row>
    <row r="95" spans="1:88" s="100" customFormat="1" ht="15" customHeight="1">
      <c r="A95" s="77">
        <v>83</v>
      </c>
      <c r="B95" s="77">
        <v>42</v>
      </c>
      <c r="C95" s="179"/>
      <c r="D95" s="124" t="s">
        <v>335</v>
      </c>
      <c r="E95" s="124" t="s">
        <v>335</v>
      </c>
      <c r="F95" s="124" t="s">
        <v>335</v>
      </c>
      <c r="G95" s="17" t="s">
        <v>1119</v>
      </c>
      <c r="H95" s="472" t="s">
        <v>38</v>
      </c>
      <c r="I95" s="472"/>
      <c r="J95" s="472" t="s">
        <v>604</v>
      </c>
      <c r="K95" s="472" t="s">
        <v>47</v>
      </c>
      <c r="L95" s="472">
        <v>1</v>
      </c>
      <c r="M95" s="472"/>
      <c r="N95" s="17" t="s">
        <v>100</v>
      </c>
      <c r="O95" s="55" t="s">
        <v>416</v>
      </c>
      <c r="P95" s="55" t="s">
        <v>419</v>
      </c>
      <c r="Q95" s="55" t="s">
        <v>273</v>
      </c>
      <c r="R95" s="105" t="s">
        <v>1648</v>
      </c>
      <c r="S95" s="55" t="s">
        <v>1735</v>
      </c>
      <c r="T95" s="106" t="str">
        <f t="shared" si="31"/>
        <v>Lumajang, 04 JUNI 1985</v>
      </c>
      <c r="U95" s="129">
        <v>31202</v>
      </c>
      <c r="V95" s="129">
        <v>41288</v>
      </c>
      <c r="W95" s="56">
        <f t="shared" ca="1" si="32"/>
        <v>41786</v>
      </c>
      <c r="X95" s="130">
        <f t="shared" ca="1" si="33"/>
        <v>10584</v>
      </c>
      <c r="Y95" s="130">
        <f t="shared" ca="1" si="34"/>
        <v>498</v>
      </c>
      <c r="Z95" s="88">
        <f t="shared" ca="1" si="35"/>
        <v>28</v>
      </c>
      <c r="AA95" s="88">
        <f t="shared" ca="1" si="36"/>
        <v>12</v>
      </c>
      <c r="AB95" s="480">
        <f t="shared" ca="1" si="37"/>
        <v>28</v>
      </c>
      <c r="AC95" s="88">
        <f t="shared" ca="1" si="38"/>
        <v>28</v>
      </c>
      <c r="AD95" s="133"/>
      <c r="AE95" s="133"/>
      <c r="AF95" s="133"/>
      <c r="AG95" s="133"/>
      <c r="AH95" s="124" t="s">
        <v>335</v>
      </c>
      <c r="AI95" s="124" t="s">
        <v>335</v>
      </c>
      <c r="AJ95" s="124"/>
      <c r="AK95" s="472">
        <f t="shared" ca="1" si="39"/>
        <v>1</v>
      </c>
      <c r="AL95" s="124">
        <f t="shared" ca="1" si="40"/>
        <v>4</v>
      </c>
      <c r="AM95" s="124"/>
      <c r="AN95" s="124"/>
      <c r="AO95" s="124" t="s">
        <v>1125</v>
      </c>
      <c r="AP95" s="124"/>
      <c r="AQ95" s="124"/>
      <c r="AR95" s="124"/>
      <c r="AS95" s="124"/>
      <c r="AT95" s="124"/>
      <c r="AU95" s="124"/>
      <c r="AV95" s="124"/>
      <c r="AW95" s="124"/>
      <c r="AX95" s="178" t="s">
        <v>129</v>
      </c>
      <c r="AY95" s="124"/>
      <c r="AZ95" s="124"/>
      <c r="BA95" s="124"/>
      <c r="BB95" s="124"/>
      <c r="BC95" s="124" t="s">
        <v>335</v>
      </c>
      <c r="BD95" s="124" t="s">
        <v>335</v>
      </c>
      <c r="BE95" s="31" t="s">
        <v>811</v>
      </c>
      <c r="BF95" s="472" t="s">
        <v>597</v>
      </c>
      <c r="BG95" s="472">
        <v>2012</v>
      </c>
      <c r="BH95" s="181" t="s">
        <v>729</v>
      </c>
      <c r="BI95" s="181" t="s">
        <v>1120</v>
      </c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39"/>
      <c r="BU95" s="139"/>
      <c r="BV95" s="853"/>
      <c r="BW95" s="853"/>
      <c r="BX95" s="853"/>
      <c r="BY95" s="853"/>
      <c r="BZ95" s="491" t="s">
        <v>2012</v>
      </c>
      <c r="CA95" s="675">
        <v>19</v>
      </c>
      <c r="CB95" s="124"/>
      <c r="CC95" s="124"/>
      <c r="CD95" s="124"/>
      <c r="CE95" s="31" t="s">
        <v>1121</v>
      </c>
      <c r="CF95" s="31"/>
      <c r="CG95" s="31"/>
      <c r="CH95" s="31"/>
      <c r="CI95" s="144" t="s">
        <v>1122</v>
      </c>
      <c r="CJ95" s="101"/>
    </row>
    <row r="96" spans="1:88" s="100" customFormat="1" ht="15" customHeight="1">
      <c r="A96" s="77">
        <v>84</v>
      </c>
      <c r="B96" s="77">
        <v>43</v>
      </c>
      <c r="C96" s="179"/>
      <c r="D96" s="124" t="s">
        <v>335</v>
      </c>
      <c r="E96" s="124" t="s">
        <v>335</v>
      </c>
      <c r="F96" s="124" t="s">
        <v>335</v>
      </c>
      <c r="G96" s="17" t="s">
        <v>1123</v>
      </c>
      <c r="H96" s="472" t="s">
        <v>38</v>
      </c>
      <c r="I96" s="472"/>
      <c r="J96" s="472" t="s">
        <v>604</v>
      </c>
      <c r="K96" s="472" t="s">
        <v>47</v>
      </c>
      <c r="L96" s="472">
        <v>1</v>
      </c>
      <c r="M96" s="472"/>
      <c r="N96" s="17" t="s">
        <v>100</v>
      </c>
      <c r="O96" s="55" t="s">
        <v>280</v>
      </c>
      <c r="P96" s="55" t="s">
        <v>425</v>
      </c>
      <c r="Q96" s="55" t="s">
        <v>328</v>
      </c>
      <c r="R96" s="105" t="s">
        <v>1648</v>
      </c>
      <c r="S96" s="55" t="s">
        <v>1741</v>
      </c>
      <c r="T96" s="106" t="str">
        <f t="shared" si="31"/>
        <v>Lumajang, 15 DESEMBER 1990</v>
      </c>
      <c r="U96" s="182">
        <v>33222</v>
      </c>
      <c r="V96" s="129">
        <v>41288</v>
      </c>
      <c r="W96" s="56">
        <f t="shared" ca="1" si="32"/>
        <v>41786</v>
      </c>
      <c r="X96" s="130">
        <f t="shared" ca="1" si="33"/>
        <v>8564</v>
      </c>
      <c r="Y96" s="130">
        <f t="shared" ca="1" si="34"/>
        <v>498</v>
      </c>
      <c r="Z96" s="88">
        <f t="shared" ca="1" si="35"/>
        <v>23</v>
      </c>
      <c r="AA96" s="88">
        <f t="shared" ca="1" si="36"/>
        <v>6</v>
      </c>
      <c r="AB96" s="480">
        <f t="shared" ca="1" si="37"/>
        <v>23</v>
      </c>
      <c r="AC96" s="88">
        <f t="shared" ca="1" si="38"/>
        <v>23</v>
      </c>
      <c r="AD96" s="133"/>
      <c r="AE96" s="133"/>
      <c r="AF96" s="133"/>
      <c r="AG96" s="133"/>
      <c r="AH96" s="124" t="s">
        <v>335</v>
      </c>
      <c r="AI96" s="124" t="s">
        <v>335</v>
      </c>
      <c r="AJ96" s="124"/>
      <c r="AK96" s="472">
        <f t="shared" ca="1" si="39"/>
        <v>1</v>
      </c>
      <c r="AL96" s="124">
        <f t="shared" ca="1" si="40"/>
        <v>4</v>
      </c>
      <c r="AM96" s="124"/>
      <c r="AN96" s="124"/>
      <c r="AO96" s="124" t="s">
        <v>1125</v>
      </c>
      <c r="AP96" s="124"/>
      <c r="AQ96" s="124"/>
      <c r="AR96" s="124"/>
      <c r="AS96" s="124"/>
      <c r="AT96" s="124"/>
      <c r="AU96" s="124"/>
      <c r="AV96" s="124"/>
      <c r="AW96" s="124"/>
      <c r="AX96" s="178" t="s">
        <v>129</v>
      </c>
      <c r="AY96" s="124"/>
      <c r="AZ96" s="124"/>
      <c r="BA96" s="124"/>
      <c r="BB96" s="124"/>
      <c r="BC96" s="124" t="s">
        <v>335</v>
      </c>
      <c r="BD96" s="124" t="s">
        <v>335</v>
      </c>
      <c r="BE96" s="31" t="s">
        <v>811</v>
      </c>
      <c r="BF96" s="472" t="s">
        <v>597</v>
      </c>
      <c r="BG96" s="472">
        <v>2012</v>
      </c>
      <c r="BH96" s="181" t="s">
        <v>729</v>
      </c>
      <c r="BI96" s="181" t="s">
        <v>1120</v>
      </c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39"/>
      <c r="BU96" s="139"/>
      <c r="BV96" s="853"/>
      <c r="BW96" s="853"/>
      <c r="BX96" s="853"/>
      <c r="BY96" s="853"/>
      <c r="BZ96" s="491" t="s">
        <v>2012</v>
      </c>
      <c r="CA96" s="675">
        <v>20</v>
      </c>
      <c r="CB96" s="124"/>
      <c r="CC96" s="124"/>
      <c r="CD96" s="124"/>
      <c r="CE96" s="31" t="s">
        <v>1124</v>
      </c>
      <c r="CF96" s="31"/>
      <c r="CG96" s="31"/>
      <c r="CH96" s="31"/>
      <c r="CI96" s="144"/>
      <c r="CJ96" s="101"/>
    </row>
    <row r="97" spans="1:88" s="100" customFormat="1" ht="15" customHeight="1">
      <c r="A97" s="77">
        <v>85</v>
      </c>
      <c r="B97" s="77">
        <v>44</v>
      </c>
      <c r="C97" s="179"/>
      <c r="D97" s="124" t="s">
        <v>335</v>
      </c>
      <c r="E97" s="124" t="s">
        <v>335</v>
      </c>
      <c r="F97" s="124" t="s">
        <v>335</v>
      </c>
      <c r="G97" s="17" t="s">
        <v>1134</v>
      </c>
      <c r="H97" s="472" t="s">
        <v>38</v>
      </c>
      <c r="I97" s="472"/>
      <c r="J97" s="472" t="s">
        <v>604</v>
      </c>
      <c r="K97" s="472" t="s">
        <v>47</v>
      </c>
      <c r="L97" s="472">
        <v>1</v>
      </c>
      <c r="M97" s="472"/>
      <c r="N97" s="17" t="s">
        <v>100</v>
      </c>
      <c r="O97" s="55" t="s">
        <v>321</v>
      </c>
      <c r="P97" s="55" t="s">
        <v>426</v>
      </c>
      <c r="Q97" s="55" t="s">
        <v>272</v>
      </c>
      <c r="R97" s="105" t="s">
        <v>1648</v>
      </c>
      <c r="S97" s="55" t="s">
        <v>1736</v>
      </c>
      <c r="T97" s="106" t="str">
        <f t="shared" si="31"/>
        <v>Lumajang, 31 OKTOBER 1988</v>
      </c>
      <c r="U97" s="182">
        <v>32447</v>
      </c>
      <c r="V97" s="129">
        <v>41334</v>
      </c>
      <c r="W97" s="56">
        <f t="shared" ca="1" si="32"/>
        <v>41786</v>
      </c>
      <c r="X97" s="130">
        <f t="shared" ca="1" si="33"/>
        <v>9339</v>
      </c>
      <c r="Y97" s="130">
        <f t="shared" ca="1" si="34"/>
        <v>452</v>
      </c>
      <c r="Z97" s="88">
        <f t="shared" ca="1" si="35"/>
        <v>25</v>
      </c>
      <c r="AA97" s="88">
        <f t="shared" ca="1" si="36"/>
        <v>7</v>
      </c>
      <c r="AB97" s="480">
        <f t="shared" ca="1" si="37"/>
        <v>25</v>
      </c>
      <c r="AC97" s="88">
        <f t="shared" ca="1" si="38"/>
        <v>25</v>
      </c>
      <c r="AD97" s="133"/>
      <c r="AE97" s="133"/>
      <c r="AF97" s="133"/>
      <c r="AG97" s="133"/>
      <c r="AH97" s="124" t="s">
        <v>335</v>
      </c>
      <c r="AI97" s="124" t="s">
        <v>335</v>
      </c>
      <c r="AJ97" s="124"/>
      <c r="AK97" s="472">
        <f t="shared" ca="1" si="39"/>
        <v>1</v>
      </c>
      <c r="AL97" s="124">
        <f t="shared" ca="1" si="40"/>
        <v>3</v>
      </c>
      <c r="AM97" s="124"/>
      <c r="AN97" s="124"/>
      <c r="AO97" s="124" t="s">
        <v>1135</v>
      </c>
      <c r="AP97" s="124"/>
      <c r="AQ97" s="124"/>
      <c r="AR97" s="124"/>
      <c r="AS97" s="124"/>
      <c r="AT97" s="124"/>
      <c r="AU97" s="124"/>
      <c r="AV97" s="124"/>
      <c r="AW97" s="124"/>
      <c r="AX97" s="178" t="s">
        <v>129</v>
      </c>
      <c r="AY97" s="124"/>
      <c r="AZ97" s="124"/>
      <c r="BA97" s="124"/>
      <c r="BB97" s="124"/>
      <c r="BC97" s="124" t="s">
        <v>335</v>
      </c>
      <c r="BD97" s="124" t="s">
        <v>335</v>
      </c>
      <c r="BE97" s="31" t="s">
        <v>600</v>
      </c>
      <c r="BF97" s="472" t="s">
        <v>600</v>
      </c>
      <c r="BG97" s="472">
        <v>2008</v>
      </c>
      <c r="BH97" s="181"/>
      <c r="BI97" s="181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39"/>
      <c r="BU97" s="139"/>
      <c r="BV97" s="853"/>
      <c r="BW97" s="853"/>
      <c r="BX97" s="853"/>
      <c r="BY97" s="853"/>
      <c r="BZ97" s="491" t="s">
        <v>911</v>
      </c>
      <c r="CA97" s="678">
        <v>24</v>
      </c>
      <c r="CB97" s="77"/>
      <c r="CC97" s="77"/>
      <c r="CD97" s="77"/>
      <c r="CE97" s="18" t="s">
        <v>1145</v>
      </c>
      <c r="CF97" s="31"/>
      <c r="CG97" s="31"/>
      <c r="CH97" s="31"/>
      <c r="CI97" s="144" t="s">
        <v>1146</v>
      </c>
      <c r="CJ97" s="101"/>
    </row>
    <row r="98" spans="1:88" s="100" customFormat="1" ht="15" customHeight="1">
      <c r="A98" s="77">
        <v>86</v>
      </c>
      <c r="B98" s="77">
        <v>45</v>
      </c>
      <c r="C98" s="179"/>
      <c r="D98" s="124" t="s">
        <v>335</v>
      </c>
      <c r="E98" s="124" t="s">
        <v>335</v>
      </c>
      <c r="F98" s="124" t="s">
        <v>335</v>
      </c>
      <c r="G98" s="405" t="s">
        <v>1251</v>
      </c>
      <c r="H98" s="472" t="s">
        <v>38</v>
      </c>
      <c r="I98" s="472"/>
      <c r="J98" s="472" t="s">
        <v>604</v>
      </c>
      <c r="K98" s="472" t="s">
        <v>47</v>
      </c>
      <c r="L98" s="472">
        <v>1</v>
      </c>
      <c r="M98" s="472"/>
      <c r="N98" s="31" t="s">
        <v>100</v>
      </c>
      <c r="O98" s="55" t="s">
        <v>423</v>
      </c>
      <c r="P98" s="55" t="s">
        <v>420</v>
      </c>
      <c r="Q98" s="55" t="s">
        <v>695</v>
      </c>
      <c r="R98" s="105" t="s">
        <v>1648</v>
      </c>
      <c r="S98" s="55" t="s">
        <v>1737</v>
      </c>
      <c r="T98" s="106" t="str">
        <f t="shared" si="31"/>
        <v>Lumajang, 01 FEBRUARI 1991</v>
      </c>
      <c r="U98" s="495">
        <v>33270</v>
      </c>
      <c r="V98" s="129">
        <v>41466</v>
      </c>
      <c r="W98" s="56">
        <f t="shared" ca="1" si="32"/>
        <v>41786</v>
      </c>
      <c r="X98" s="130">
        <f t="shared" ca="1" si="33"/>
        <v>8516</v>
      </c>
      <c r="Y98" s="130">
        <f t="shared" ca="1" si="34"/>
        <v>320</v>
      </c>
      <c r="Z98" s="88">
        <f t="shared" ca="1" si="35"/>
        <v>23</v>
      </c>
      <c r="AA98" s="88">
        <f t="shared" ca="1" si="36"/>
        <v>4</v>
      </c>
      <c r="AB98" s="480">
        <f t="shared" ca="1" si="37"/>
        <v>23</v>
      </c>
      <c r="AC98" s="88">
        <f t="shared" ca="1" si="38"/>
        <v>23</v>
      </c>
      <c r="AD98" s="133"/>
      <c r="AE98" s="133"/>
      <c r="AF98" s="133"/>
      <c r="AG98" s="133"/>
      <c r="AH98" s="124" t="s">
        <v>335</v>
      </c>
      <c r="AI98" s="124" t="s">
        <v>335</v>
      </c>
      <c r="AJ98" s="124"/>
      <c r="AK98" s="472">
        <f t="shared" ca="1" si="39"/>
        <v>0</v>
      </c>
      <c r="AL98" s="124">
        <f t="shared" ca="1" si="40"/>
        <v>11</v>
      </c>
      <c r="AM98" s="124"/>
      <c r="AN98" s="124"/>
      <c r="AO98" s="202">
        <v>41466</v>
      </c>
      <c r="AP98" s="202"/>
      <c r="AQ98" s="124"/>
      <c r="AR98" s="124"/>
      <c r="AS98" s="124"/>
      <c r="AT98" s="124"/>
      <c r="AU98" s="124"/>
      <c r="AV98" s="124"/>
      <c r="AW98" s="124"/>
      <c r="AX98" s="178" t="s">
        <v>129</v>
      </c>
      <c r="AY98" s="124"/>
      <c r="AZ98" s="124"/>
      <c r="BA98" s="124"/>
      <c r="BB98" s="124"/>
      <c r="BC98" s="124" t="s">
        <v>335</v>
      </c>
      <c r="BD98" s="124" t="s">
        <v>335</v>
      </c>
      <c r="BE98" s="31"/>
      <c r="BF98" s="472" t="s">
        <v>597</v>
      </c>
      <c r="BG98" s="472">
        <v>2013</v>
      </c>
      <c r="BH98" s="491" t="s">
        <v>1238</v>
      </c>
      <c r="BI98" s="181"/>
      <c r="BJ98" s="124"/>
      <c r="BK98" s="124"/>
      <c r="BL98" s="124"/>
      <c r="BM98" s="124"/>
      <c r="BN98" s="124"/>
      <c r="BO98" s="124"/>
      <c r="BP98" s="124"/>
      <c r="BQ98" s="124"/>
      <c r="BR98" s="124"/>
      <c r="BS98" s="124"/>
      <c r="BT98" s="139"/>
      <c r="BU98" s="139"/>
      <c r="BV98" s="853"/>
      <c r="BW98" s="853"/>
      <c r="BX98" s="853"/>
      <c r="BY98" s="853"/>
      <c r="BZ98" s="491" t="s">
        <v>2023</v>
      </c>
      <c r="CA98" s="678" t="s">
        <v>1301</v>
      </c>
      <c r="CB98" s="846"/>
      <c r="CC98" s="846"/>
      <c r="CD98" s="846"/>
      <c r="CE98" s="851" t="s">
        <v>1231</v>
      </c>
      <c r="CF98" s="31"/>
      <c r="CG98" s="31"/>
      <c r="CH98" s="31"/>
      <c r="CI98" s="144"/>
      <c r="CJ98" s="101"/>
    </row>
    <row r="99" spans="1:88" s="100" customFormat="1" ht="15" customHeight="1">
      <c r="A99" s="77">
        <v>87</v>
      </c>
      <c r="B99" s="77">
        <v>46</v>
      </c>
      <c r="C99" s="179"/>
      <c r="D99" s="124" t="s">
        <v>335</v>
      </c>
      <c r="E99" s="124" t="s">
        <v>335</v>
      </c>
      <c r="F99" s="124" t="s">
        <v>335</v>
      </c>
      <c r="G99" s="405" t="s">
        <v>1252</v>
      </c>
      <c r="H99" s="472" t="s">
        <v>38</v>
      </c>
      <c r="I99" s="472"/>
      <c r="J99" s="472" t="s">
        <v>604</v>
      </c>
      <c r="K99" s="472" t="s">
        <v>47</v>
      </c>
      <c r="L99" s="472">
        <v>1</v>
      </c>
      <c r="M99" s="472"/>
      <c r="N99" s="31" t="s">
        <v>100</v>
      </c>
      <c r="O99" s="55" t="s">
        <v>994</v>
      </c>
      <c r="P99" s="55" t="s">
        <v>423</v>
      </c>
      <c r="Q99" s="55" t="s">
        <v>328</v>
      </c>
      <c r="R99" s="105" t="s">
        <v>1648</v>
      </c>
      <c r="S99" s="55" t="s">
        <v>1740</v>
      </c>
      <c r="T99" s="106" t="str">
        <f t="shared" si="31"/>
        <v>Lumajang, 30 JANUARI 1990</v>
      </c>
      <c r="U99" s="496">
        <v>32903</v>
      </c>
      <c r="V99" s="129">
        <v>41466</v>
      </c>
      <c r="W99" s="56">
        <f t="shared" ca="1" si="32"/>
        <v>41786</v>
      </c>
      <c r="X99" s="130">
        <f t="shared" ca="1" si="33"/>
        <v>8883</v>
      </c>
      <c r="Y99" s="130">
        <f t="shared" ca="1" si="34"/>
        <v>320</v>
      </c>
      <c r="Z99" s="88">
        <f t="shared" ca="1" si="35"/>
        <v>24</v>
      </c>
      <c r="AA99" s="88">
        <f t="shared" ca="1" si="36"/>
        <v>4</v>
      </c>
      <c r="AB99" s="480">
        <f t="shared" ca="1" si="37"/>
        <v>24</v>
      </c>
      <c r="AC99" s="88">
        <f t="shared" ca="1" si="38"/>
        <v>24</v>
      </c>
      <c r="AD99" s="133"/>
      <c r="AE99" s="133"/>
      <c r="AF99" s="133"/>
      <c r="AG99" s="133"/>
      <c r="AH99" s="124" t="s">
        <v>335</v>
      </c>
      <c r="AI99" s="124" t="s">
        <v>335</v>
      </c>
      <c r="AJ99" s="124"/>
      <c r="AK99" s="472">
        <f t="shared" ca="1" si="39"/>
        <v>0</v>
      </c>
      <c r="AL99" s="124">
        <f t="shared" ca="1" si="40"/>
        <v>11</v>
      </c>
      <c r="AM99" s="124"/>
      <c r="AN99" s="124"/>
      <c r="AO99" s="202">
        <v>41466</v>
      </c>
      <c r="AP99" s="202"/>
      <c r="AQ99" s="124"/>
      <c r="AR99" s="124"/>
      <c r="AS99" s="124"/>
      <c r="AT99" s="124"/>
      <c r="AU99" s="124"/>
      <c r="AV99" s="124"/>
      <c r="AW99" s="124"/>
      <c r="AX99" s="178" t="s">
        <v>129</v>
      </c>
      <c r="AY99" s="124"/>
      <c r="AZ99" s="124"/>
      <c r="BA99" s="124"/>
      <c r="BB99" s="124"/>
      <c r="BC99" s="124" t="s">
        <v>335</v>
      </c>
      <c r="BD99" s="124" t="s">
        <v>335</v>
      </c>
      <c r="BE99" s="31" t="s">
        <v>1011</v>
      </c>
      <c r="BF99" s="472" t="s">
        <v>597</v>
      </c>
      <c r="BG99" s="472">
        <v>2013</v>
      </c>
      <c r="BH99" s="497" t="s">
        <v>1239</v>
      </c>
      <c r="BI99" s="181" t="s">
        <v>1258</v>
      </c>
      <c r="BJ99" s="124"/>
      <c r="BK99" s="124"/>
      <c r="BL99" s="124"/>
      <c r="BM99" s="124"/>
      <c r="BN99" s="124"/>
      <c r="BO99" s="124"/>
      <c r="BP99" s="124"/>
      <c r="BQ99" s="124"/>
      <c r="BR99" s="124"/>
      <c r="BS99" s="124"/>
      <c r="BT99" s="139"/>
      <c r="BU99" s="139"/>
      <c r="BV99" s="853"/>
      <c r="BW99" s="853"/>
      <c r="BX99" s="853"/>
      <c r="BY99" s="853"/>
      <c r="BZ99" s="491" t="s">
        <v>911</v>
      </c>
      <c r="CA99" s="675">
        <v>24</v>
      </c>
      <c r="CB99" s="124"/>
      <c r="CC99" s="124"/>
      <c r="CD99" s="124"/>
      <c r="CE99" s="852" t="s">
        <v>1232</v>
      </c>
      <c r="CF99" s="31"/>
      <c r="CG99" s="31"/>
      <c r="CH99" s="31"/>
      <c r="CI99" s="144"/>
      <c r="CJ99" s="101"/>
    </row>
    <row r="100" spans="1:88" s="100" customFormat="1" ht="15" customHeight="1">
      <c r="A100" s="77">
        <v>88</v>
      </c>
      <c r="B100" s="77">
        <v>47</v>
      </c>
      <c r="C100" s="179"/>
      <c r="D100" s="124" t="s">
        <v>335</v>
      </c>
      <c r="E100" s="124" t="s">
        <v>335</v>
      </c>
      <c r="F100" s="124" t="s">
        <v>335</v>
      </c>
      <c r="G100" s="405" t="s">
        <v>1253</v>
      </c>
      <c r="H100" s="132"/>
      <c r="I100" s="472" t="s">
        <v>39</v>
      </c>
      <c r="J100" s="472" t="s">
        <v>604</v>
      </c>
      <c r="K100" s="472" t="s">
        <v>47</v>
      </c>
      <c r="L100" s="472">
        <v>1</v>
      </c>
      <c r="M100" s="472"/>
      <c r="N100" s="31" t="s">
        <v>100</v>
      </c>
      <c r="O100" s="55" t="s">
        <v>421</v>
      </c>
      <c r="P100" s="55" t="s">
        <v>418</v>
      </c>
      <c r="Q100" s="55" t="s">
        <v>274</v>
      </c>
      <c r="R100" s="105" t="s">
        <v>1648</v>
      </c>
      <c r="S100" s="55" t="s">
        <v>1739</v>
      </c>
      <c r="T100" s="106" t="str">
        <f t="shared" si="31"/>
        <v>Lumajang, 08 MEI 1987</v>
      </c>
      <c r="U100" s="496">
        <v>31905</v>
      </c>
      <c r="V100" s="129">
        <v>41466</v>
      </c>
      <c r="W100" s="56">
        <f t="shared" ca="1" si="32"/>
        <v>41786</v>
      </c>
      <c r="X100" s="130">
        <f t="shared" ca="1" si="33"/>
        <v>9881</v>
      </c>
      <c r="Y100" s="130">
        <f t="shared" ca="1" si="34"/>
        <v>320</v>
      </c>
      <c r="Z100" s="88">
        <f t="shared" ca="1" si="35"/>
        <v>27</v>
      </c>
      <c r="AA100" s="88">
        <f t="shared" ca="1" si="36"/>
        <v>1</v>
      </c>
      <c r="AB100" s="480">
        <f t="shared" ca="1" si="37"/>
        <v>27</v>
      </c>
      <c r="AC100" s="88">
        <f t="shared" ca="1" si="38"/>
        <v>27</v>
      </c>
      <c r="AD100" s="88"/>
      <c r="AE100" s="88"/>
      <c r="AF100" s="88"/>
      <c r="AG100" s="88"/>
      <c r="AH100" s="124" t="s">
        <v>335</v>
      </c>
      <c r="AI100" s="124" t="s">
        <v>335</v>
      </c>
      <c r="AJ100" s="124"/>
      <c r="AK100" s="472">
        <f t="shared" ca="1" si="39"/>
        <v>0</v>
      </c>
      <c r="AL100" s="124">
        <f t="shared" ca="1" si="40"/>
        <v>11</v>
      </c>
      <c r="AM100" s="124"/>
      <c r="AN100" s="124"/>
      <c r="AO100" s="202">
        <v>41466</v>
      </c>
      <c r="AP100" s="202"/>
      <c r="AQ100" s="124"/>
      <c r="AR100" s="124"/>
      <c r="AS100" s="124"/>
      <c r="AT100" s="124"/>
      <c r="AU100" s="124"/>
      <c r="AV100" s="124"/>
      <c r="AW100" s="124"/>
      <c r="AX100" s="178" t="s">
        <v>129</v>
      </c>
      <c r="AY100" s="124"/>
      <c r="AZ100" s="124"/>
      <c r="BA100" s="124"/>
      <c r="BB100" s="124"/>
      <c r="BC100" s="124" t="s">
        <v>335</v>
      </c>
      <c r="BD100" s="124" t="s">
        <v>335</v>
      </c>
      <c r="BE100" s="31" t="s">
        <v>1260</v>
      </c>
      <c r="BF100" s="472" t="s">
        <v>597</v>
      </c>
      <c r="BG100" s="472">
        <v>2012</v>
      </c>
      <c r="BH100" s="497" t="s">
        <v>1240</v>
      </c>
      <c r="BI100" s="181" t="s">
        <v>1259</v>
      </c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39"/>
      <c r="BU100" s="139"/>
      <c r="BV100" s="853"/>
      <c r="BW100" s="853"/>
      <c r="BX100" s="853"/>
      <c r="BY100" s="853"/>
      <c r="BZ100" s="491" t="s">
        <v>352</v>
      </c>
      <c r="CA100" s="675">
        <v>17</v>
      </c>
      <c r="CB100" s="124"/>
      <c r="CC100" s="124"/>
      <c r="CD100" s="124"/>
      <c r="CE100" s="852" t="s">
        <v>1233</v>
      </c>
      <c r="CF100" s="31"/>
      <c r="CG100" s="31"/>
      <c r="CH100" s="31"/>
      <c r="CI100" s="144"/>
      <c r="CJ100" s="101"/>
    </row>
    <row r="101" spans="1:88" s="100" customFormat="1" ht="15" customHeight="1">
      <c r="A101" s="77">
        <v>89</v>
      </c>
      <c r="B101" s="77">
        <v>48</v>
      </c>
      <c r="C101" s="179"/>
      <c r="D101" s="124" t="s">
        <v>335</v>
      </c>
      <c r="E101" s="124" t="s">
        <v>335</v>
      </c>
      <c r="F101" s="124" t="s">
        <v>335</v>
      </c>
      <c r="G101" s="406" t="s">
        <v>1241</v>
      </c>
      <c r="H101" s="132"/>
      <c r="I101" s="472" t="s">
        <v>39</v>
      </c>
      <c r="J101" s="472" t="s">
        <v>604</v>
      </c>
      <c r="K101" s="472" t="s">
        <v>47</v>
      </c>
      <c r="L101" s="472">
        <v>1</v>
      </c>
      <c r="M101" s="472"/>
      <c r="N101" s="31" t="s">
        <v>100</v>
      </c>
      <c r="O101" s="55" t="s">
        <v>1242</v>
      </c>
      <c r="P101" s="55" t="s">
        <v>416</v>
      </c>
      <c r="Q101" s="55" t="s">
        <v>694</v>
      </c>
      <c r="R101" s="105" t="s">
        <v>1648</v>
      </c>
      <c r="S101" s="55" t="s">
        <v>1745</v>
      </c>
      <c r="T101" s="106" t="str">
        <f t="shared" si="31"/>
        <v>Lumajang, 29 APRIL 1989</v>
      </c>
      <c r="U101" s="182">
        <v>32627</v>
      </c>
      <c r="V101" s="129">
        <v>41466</v>
      </c>
      <c r="W101" s="56">
        <f t="shared" ca="1" si="32"/>
        <v>41786</v>
      </c>
      <c r="X101" s="130">
        <f t="shared" ca="1" si="33"/>
        <v>9159</v>
      </c>
      <c r="Y101" s="130">
        <f t="shared" ca="1" si="34"/>
        <v>320</v>
      </c>
      <c r="Z101" s="88">
        <f t="shared" ca="1" si="35"/>
        <v>25</v>
      </c>
      <c r="AA101" s="88">
        <f t="shared" ca="1" si="36"/>
        <v>1</v>
      </c>
      <c r="AB101" s="480">
        <f t="shared" ca="1" si="37"/>
        <v>25</v>
      </c>
      <c r="AC101" s="88">
        <f t="shared" ca="1" si="38"/>
        <v>25</v>
      </c>
      <c r="AD101" s="88"/>
      <c r="AE101" s="88"/>
      <c r="AF101" s="88"/>
      <c r="AG101" s="88"/>
      <c r="AH101" s="124" t="s">
        <v>335</v>
      </c>
      <c r="AI101" s="124" t="s">
        <v>335</v>
      </c>
      <c r="AJ101" s="124"/>
      <c r="AK101" s="472">
        <f t="shared" ca="1" si="39"/>
        <v>0</v>
      </c>
      <c r="AL101" s="124">
        <f t="shared" ca="1" si="40"/>
        <v>11</v>
      </c>
      <c r="AM101" s="124"/>
      <c r="AN101" s="124"/>
      <c r="AO101" s="202">
        <v>41466</v>
      </c>
      <c r="AP101" s="202"/>
      <c r="AQ101" s="124"/>
      <c r="AR101" s="124"/>
      <c r="AS101" s="124"/>
      <c r="AT101" s="124"/>
      <c r="AU101" s="124"/>
      <c r="AV101" s="124"/>
      <c r="AW101" s="124"/>
      <c r="AX101" s="178" t="s">
        <v>129</v>
      </c>
      <c r="AY101" s="124"/>
      <c r="AZ101" s="124"/>
      <c r="BA101" s="124"/>
      <c r="BB101" s="124"/>
      <c r="BC101" s="124" t="s">
        <v>335</v>
      </c>
      <c r="BD101" s="124" t="s">
        <v>335</v>
      </c>
      <c r="BE101" s="31" t="s">
        <v>1009</v>
      </c>
      <c r="BF101" s="472" t="s">
        <v>597</v>
      </c>
      <c r="BG101" s="472">
        <v>2011</v>
      </c>
      <c r="BH101" s="181" t="s">
        <v>617</v>
      </c>
      <c r="BI101" s="181" t="s">
        <v>1243</v>
      </c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39"/>
      <c r="BU101" s="139"/>
      <c r="BV101" s="139"/>
      <c r="BW101" s="139"/>
      <c r="BX101" s="139"/>
      <c r="BY101" s="139"/>
      <c r="BZ101" s="17" t="s">
        <v>1263</v>
      </c>
      <c r="CA101" s="675">
        <v>14</v>
      </c>
      <c r="CB101" s="124"/>
      <c r="CC101" s="124"/>
      <c r="CD101" s="124"/>
      <c r="CE101" s="18" t="s">
        <v>1244</v>
      </c>
      <c r="CF101" s="31"/>
      <c r="CG101" s="31"/>
      <c r="CH101" s="31"/>
      <c r="CI101" s="144" t="s">
        <v>1245</v>
      </c>
      <c r="CJ101" s="101"/>
    </row>
    <row r="102" spans="1:88" s="100" customFormat="1" ht="15" customHeight="1">
      <c r="A102" s="77">
        <v>90</v>
      </c>
      <c r="B102" s="77">
        <v>49</v>
      </c>
      <c r="C102" s="179"/>
      <c r="D102" s="124" t="s">
        <v>335</v>
      </c>
      <c r="E102" s="124" t="s">
        <v>335</v>
      </c>
      <c r="F102" s="124" t="s">
        <v>335</v>
      </c>
      <c r="G102" s="17" t="s">
        <v>1256</v>
      </c>
      <c r="H102" s="472"/>
      <c r="I102" s="472" t="s">
        <v>39</v>
      </c>
      <c r="J102" s="472" t="s">
        <v>604</v>
      </c>
      <c r="K102" s="472" t="s">
        <v>47</v>
      </c>
      <c r="L102" s="472">
        <v>1</v>
      </c>
      <c r="M102" s="472"/>
      <c r="N102" s="17" t="s">
        <v>100</v>
      </c>
      <c r="O102" s="55" t="s">
        <v>280</v>
      </c>
      <c r="P102" s="55" t="s">
        <v>423</v>
      </c>
      <c r="Q102" s="55" t="s">
        <v>695</v>
      </c>
      <c r="R102" s="105" t="s">
        <v>1648</v>
      </c>
      <c r="S102" s="55" t="s">
        <v>1740</v>
      </c>
      <c r="T102" s="106" t="str">
        <f t="shared" si="31"/>
        <v>Lumajang, 15 JANUARI 1991</v>
      </c>
      <c r="U102" s="182">
        <v>33253</v>
      </c>
      <c r="V102" s="129">
        <v>41542</v>
      </c>
      <c r="W102" s="56">
        <f t="shared" ca="1" si="32"/>
        <v>41786</v>
      </c>
      <c r="X102" s="130">
        <f t="shared" ca="1" si="33"/>
        <v>8533</v>
      </c>
      <c r="Y102" s="130">
        <f t="shared" ca="1" si="34"/>
        <v>244</v>
      </c>
      <c r="Z102" s="88">
        <f t="shared" ca="1" si="35"/>
        <v>23</v>
      </c>
      <c r="AA102" s="88">
        <f t="shared" ca="1" si="36"/>
        <v>5</v>
      </c>
      <c r="AB102" s="480">
        <f t="shared" ca="1" si="37"/>
        <v>23</v>
      </c>
      <c r="AC102" s="88">
        <f t="shared" ca="1" si="38"/>
        <v>23</v>
      </c>
      <c r="AD102" s="88"/>
      <c r="AE102" s="88"/>
      <c r="AF102" s="88"/>
      <c r="AG102" s="88"/>
      <c r="AH102" s="124" t="s">
        <v>335</v>
      </c>
      <c r="AI102" s="124" t="s">
        <v>335</v>
      </c>
      <c r="AJ102" s="124"/>
      <c r="AK102" s="472">
        <f t="shared" ca="1" si="39"/>
        <v>0</v>
      </c>
      <c r="AL102" s="124">
        <f t="shared" ca="1" si="40"/>
        <v>8</v>
      </c>
      <c r="AM102" s="124"/>
      <c r="AN102" s="124"/>
      <c r="AO102" s="202">
        <v>41547</v>
      </c>
      <c r="AP102" s="202"/>
      <c r="AQ102" s="124"/>
      <c r="AR102" s="124"/>
      <c r="AS102" s="124"/>
      <c r="AT102" s="124"/>
      <c r="AU102" s="124"/>
      <c r="AV102" s="124"/>
      <c r="AW102" s="124"/>
      <c r="AX102" s="178" t="s">
        <v>129</v>
      </c>
      <c r="AY102" s="124"/>
      <c r="AZ102" s="124"/>
      <c r="BA102" s="124"/>
      <c r="BB102" s="124"/>
      <c r="BC102" s="124" t="s">
        <v>335</v>
      </c>
      <c r="BD102" s="124" t="s">
        <v>335</v>
      </c>
      <c r="BE102" s="31" t="s">
        <v>1011</v>
      </c>
      <c r="BF102" s="472" t="s">
        <v>597</v>
      </c>
      <c r="BG102" s="472">
        <v>2013</v>
      </c>
      <c r="BH102" s="181" t="s">
        <v>704</v>
      </c>
      <c r="BI102" s="181" t="s">
        <v>1254</v>
      </c>
      <c r="BJ102" s="124"/>
      <c r="BK102" s="124"/>
      <c r="BL102" s="124"/>
      <c r="BM102" s="124"/>
      <c r="BN102" s="124"/>
      <c r="BO102" s="124"/>
      <c r="BP102" s="124"/>
      <c r="BQ102" s="124"/>
      <c r="BR102" s="124"/>
      <c r="BS102" s="124"/>
      <c r="BT102" s="139"/>
      <c r="BU102" s="139"/>
      <c r="BV102" s="139"/>
      <c r="BW102" s="139"/>
      <c r="BX102" s="139"/>
      <c r="BY102" s="139"/>
      <c r="BZ102" s="17" t="s">
        <v>2024</v>
      </c>
      <c r="CA102" s="678" t="s">
        <v>1302</v>
      </c>
      <c r="CB102" s="846"/>
      <c r="CC102" s="846"/>
      <c r="CD102" s="846"/>
      <c r="CE102" s="498" t="s">
        <v>1257</v>
      </c>
      <c r="CF102" s="31"/>
      <c r="CG102" s="31"/>
      <c r="CH102" s="31"/>
      <c r="CI102" s="144" t="s">
        <v>1255</v>
      </c>
      <c r="CJ102" s="101"/>
    </row>
    <row r="103" spans="1:88" s="99" customFormat="1" ht="15" customHeight="1">
      <c r="A103" s="943" t="s">
        <v>46</v>
      </c>
      <c r="B103" s="943"/>
      <c r="C103" s="109"/>
      <c r="D103" s="116"/>
      <c r="E103" s="116"/>
      <c r="F103" s="116"/>
      <c r="G103" s="183"/>
      <c r="H103" s="111">
        <f>COUNTIF(H54:H102,$H$10)</f>
        <v>22</v>
      </c>
      <c r="I103" s="111">
        <f>COUNTIF(I54:I102,$I$10)</f>
        <v>27</v>
      </c>
      <c r="J103" s="111"/>
      <c r="K103" s="111"/>
      <c r="L103" s="111"/>
      <c r="M103" s="111"/>
      <c r="N103" s="183"/>
      <c r="O103" s="184"/>
      <c r="P103" s="184"/>
      <c r="Q103" s="184"/>
      <c r="R103" s="105" t="s">
        <v>1648</v>
      </c>
      <c r="S103" s="184"/>
      <c r="T103" s="106" t="str">
        <f t="shared" si="31"/>
        <v xml:space="preserve">, </v>
      </c>
      <c r="U103" s="185"/>
      <c r="V103" s="185"/>
      <c r="W103" s="112"/>
      <c r="X103" s="114">
        <f t="shared" ref="X103:X114" si="41">W103-U103</f>
        <v>0</v>
      </c>
      <c r="Y103" s="114">
        <f t="shared" ref="Y103:Y123" si="42">W103-V103</f>
        <v>0</v>
      </c>
      <c r="Z103" s="91"/>
      <c r="AA103" s="91"/>
      <c r="AB103" s="486"/>
      <c r="AC103" s="91"/>
      <c r="AD103" s="115"/>
      <c r="AE103" s="115"/>
      <c r="AF103" s="115"/>
      <c r="AG103" s="115"/>
      <c r="AH103" s="116"/>
      <c r="AI103" s="116"/>
      <c r="AJ103" s="116"/>
      <c r="AK103" s="111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86"/>
      <c r="AY103" s="116"/>
      <c r="AZ103" s="116"/>
      <c r="BA103" s="116"/>
      <c r="BB103" s="116"/>
      <c r="BC103" s="116"/>
      <c r="BD103" s="116"/>
      <c r="BE103" s="93"/>
      <c r="BF103" s="111"/>
      <c r="BG103" s="111"/>
      <c r="BH103" s="173"/>
      <c r="BI103" s="173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93"/>
      <c r="CF103" s="93"/>
      <c r="CG103" s="93"/>
      <c r="CH103" s="93"/>
      <c r="CI103" s="176"/>
      <c r="CJ103" s="98"/>
    </row>
    <row r="104" spans="1:88" s="100" customFormat="1" ht="15" customHeight="1">
      <c r="A104" s="77">
        <v>91</v>
      </c>
      <c r="B104" s="77">
        <v>1</v>
      </c>
      <c r="C104" s="179"/>
      <c r="D104" s="124" t="s">
        <v>335</v>
      </c>
      <c r="E104" s="124" t="s">
        <v>335</v>
      </c>
      <c r="F104" s="124" t="s">
        <v>335</v>
      </c>
      <c r="G104" s="203" t="s">
        <v>908</v>
      </c>
      <c r="H104" s="472" t="s">
        <v>38</v>
      </c>
      <c r="I104" s="472"/>
      <c r="J104" s="472" t="s">
        <v>604</v>
      </c>
      <c r="K104" s="472" t="s">
        <v>48</v>
      </c>
      <c r="L104" s="472">
        <v>1</v>
      </c>
      <c r="M104" s="472"/>
      <c r="N104" s="31" t="s">
        <v>100</v>
      </c>
      <c r="O104" s="56" t="s">
        <v>430</v>
      </c>
      <c r="P104" s="56" t="s">
        <v>415</v>
      </c>
      <c r="Q104" s="56" t="s">
        <v>327</v>
      </c>
      <c r="R104" s="105" t="s">
        <v>1648</v>
      </c>
      <c r="S104" s="56" t="s">
        <v>1637</v>
      </c>
      <c r="T104" s="106" t="str">
        <f t="shared" si="31"/>
        <v>Lumajang, 08 JULI 1972</v>
      </c>
      <c r="U104" s="129">
        <v>26488</v>
      </c>
      <c r="V104" s="129">
        <v>38051</v>
      </c>
      <c r="W104" s="56">
        <f t="shared" ref="W104:W123" ca="1" si="43">TODAY()</f>
        <v>41786</v>
      </c>
      <c r="X104" s="130">
        <f t="shared" ca="1" si="41"/>
        <v>15298</v>
      </c>
      <c r="Y104" s="130">
        <f t="shared" ca="1" si="42"/>
        <v>3735</v>
      </c>
      <c r="Z104" s="88">
        <f t="shared" ref="Z104:Z123" ca="1" si="44">INT(X104/365)</f>
        <v>41</v>
      </c>
      <c r="AA104" s="88">
        <f t="shared" ref="AA104:AA123" ca="1" si="45">ROUND(((X104-(Z104*365))/30),0)</f>
        <v>11</v>
      </c>
      <c r="AB104" s="480">
        <f t="shared" ref="AB104:AB123" ca="1" si="46">DATEDIF(U104,W104,"Y")</f>
        <v>41</v>
      </c>
      <c r="AC104" s="88">
        <f t="shared" ref="AC104:AC123" ca="1" si="47">Z104</f>
        <v>41</v>
      </c>
      <c r="AD104" s="88"/>
      <c r="AE104" s="88"/>
      <c r="AF104" s="88"/>
      <c r="AG104" s="88"/>
      <c r="AH104" s="124" t="s">
        <v>335</v>
      </c>
      <c r="AI104" s="124" t="s">
        <v>335</v>
      </c>
      <c r="AJ104" s="124"/>
      <c r="AK104" s="472">
        <f t="shared" ref="AK104:AK123" ca="1" si="48">INT(Y104/365)</f>
        <v>10</v>
      </c>
      <c r="AL104" s="124">
        <f t="shared" ref="AL104:AL125" ca="1" si="49">ROUND(((Y104-(AK104*365))/30),0)</f>
        <v>3</v>
      </c>
      <c r="AM104" s="124"/>
      <c r="AN104" s="124"/>
      <c r="AO104" s="124" t="s">
        <v>503</v>
      </c>
      <c r="AP104" s="124"/>
      <c r="AQ104" s="124" t="s">
        <v>335</v>
      </c>
      <c r="AR104" s="124"/>
      <c r="AS104" s="124" t="s">
        <v>335</v>
      </c>
      <c r="AT104" s="124"/>
      <c r="AU104" s="124" t="s">
        <v>335</v>
      </c>
      <c r="AV104" s="124" t="s">
        <v>335</v>
      </c>
      <c r="AW104" s="124" t="s">
        <v>335</v>
      </c>
      <c r="AX104" s="31" t="s">
        <v>220</v>
      </c>
      <c r="AY104" s="124" t="s">
        <v>335</v>
      </c>
      <c r="AZ104" s="124" t="s">
        <v>335</v>
      </c>
      <c r="BA104" s="472">
        <v>550</v>
      </c>
      <c r="BB104" s="472">
        <v>2011</v>
      </c>
      <c r="BC104" s="489">
        <v>551</v>
      </c>
      <c r="BD104" s="472">
        <v>2012</v>
      </c>
      <c r="BE104" s="31"/>
      <c r="BF104" s="472" t="s">
        <v>71</v>
      </c>
      <c r="BG104" s="472">
        <v>2009</v>
      </c>
      <c r="BH104" s="139" t="s">
        <v>589</v>
      </c>
      <c r="BI104" s="139"/>
      <c r="BJ104" s="124"/>
      <c r="BK104" s="124"/>
      <c r="BL104" s="124"/>
      <c r="BM104" s="124"/>
      <c r="BN104" s="124"/>
      <c r="BO104" s="124" t="s">
        <v>335</v>
      </c>
      <c r="BP104" s="124"/>
      <c r="BQ104" s="124"/>
      <c r="BR104" s="124"/>
      <c r="BS104" s="124"/>
      <c r="BT104" s="139" t="s">
        <v>335</v>
      </c>
      <c r="BU104" s="139" t="s">
        <v>335</v>
      </c>
      <c r="BV104" s="139"/>
      <c r="BW104" s="139"/>
      <c r="BX104" s="139"/>
      <c r="BY104" s="139"/>
      <c r="BZ104" s="139" t="s">
        <v>335</v>
      </c>
      <c r="CA104" s="139" t="s">
        <v>335</v>
      </c>
      <c r="CB104" s="139"/>
      <c r="CC104" s="139"/>
      <c r="CD104" s="139"/>
      <c r="CE104" s="31" t="s">
        <v>662</v>
      </c>
      <c r="CF104" s="31"/>
      <c r="CG104" s="31"/>
      <c r="CH104" s="31"/>
      <c r="CI104" s="144" t="s">
        <v>558</v>
      </c>
      <c r="CJ104" s="101"/>
    </row>
    <row r="105" spans="1:88" s="100" customFormat="1" ht="15" customHeight="1">
      <c r="A105" s="77">
        <v>92</v>
      </c>
      <c r="B105" s="77">
        <v>2</v>
      </c>
      <c r="C105" s="472" t="s">
        <v>331</v>
      </c>
      <c r="D105" s="124" t="s">
        <v>335</v>
      </c>
      <c r="E105" s="124" t="s">
        <v>335</v>
      </c>
      <c r="F105" s="124" t="s">
        <v>335</v>
      </c>
      <c r="G105" s="107" t="s">
        <v>308</v>
      </c>
      <c r="H105" s="472" t="s">
        <v>38</v>
      </c>
      <c r="I105" s="472"/>
      <c r="J105" s="472" t="s">
        <v>604</v>
      </c>
      <c r="K105" s="472" t="s">
        <v>48</v>
      </c>
      <c r="L105" s="472">
        <v>1</v>
      </c>
      <c r="M105" s="472"/>
      <c r="N105" s="31" t="s">
        <v>100</v>
      </c>
      <c r="O105" s="56" t="s">
        <v>113</v>
      </c>
      <c r="P105" s="56" t="s">
        <v>422</v>
      </c>
      <c r="Q105" s="56" t="s">
        <v>216</v>
      </c>
      <c r="R105" s="105" t="s">
        <v>1648</v>
      </c>
      <c r="S105" s="56" t="s">
        <v>1639</v>
      </c>
      <c r="T105" s="106" t="str">
        <f t="shared" si="31"/>
        <v>Lumajang, 10 SEPTEMBER 1979</v>
      </c>
      <c r="U105" s="129">
        <v>29108</v>
      </c>
      <c r="V105" s="129">
        <v>38051</v>
      </c>
      <c r="W105" s="56">
        <f t="shared" ca="1" si="43"/>
        <v>41786</v>
      </c>
      <c r="X105" s="130">
        <f t="shared" ca="1" si="41"/>
        <v>12678</v>
      </c>
      <c r="Y105" s="130">
        <f t="shared" ca="1" si="42"/>
        <v>3735</v>
      </c>
      <c r="Z105" s="88">
        <f t="shared" ca="1" si="44"/>
        <v>34</v>
      </c>
      <c r="AA105" s="88">
        <f t="shared" ca="1" si="45"/>
        <v>9</v>
      </c>
      <c r="AB105" s="480">
        <f t="shared" ca="1" si="46"/>
        <v>34</v>
      </c>
      <c r="AC105" s="88">
        <f t="shared" ca="1" si="47"/>
        <v>34</v>
      </c>
      <c r="AD105" s="88"/>
      <c r="AE105" s="88"/>
      <c r="AF105" s="88"/>
      <c r="AG105" s="88"/>
      <c r="AH105" s="124" t="s">
        <v>335</v>
      </c>
      <c r="AI105" s="124" t="s">
        <v>335</v>
      </c>
      <c r="AJ105" s="124"/>
      <c r="AK105" s="472">
        <f t="shared" ca="1" si="48"/>
        <v>10</v>
      </c>
      <c r="AL105" s="124">
        <f t="shared" ca="1" si="49"/>
        <v>3</v>
      </c>
      <c r="AM105" s="124"/>
      <c r="AN105" s="124"/>
      <c r="AO105" s="124" t="s">
        <v>503</v>
      </c>
      <c r="AP105" s="124"/>
      <c r="AQ105" s="124" t="s">
        <v>335</v>
      </c>
      <c r="AR105" s="124"/>
      <c r="AS105" s="124" t="s">
        <v>335</v>
      </c>
      <c r="AT105" s="124"/>
      <c r="AU105" s="124" t="s">
        <v>335</v>
      </c>
      <c r="AV105" s="124" t="s">
        <v>335</v>
      </c>
      <c r="AW105" s="124" t="s">
        <v>335</v>
      </c>
      <c r="AX105" s="31" t="s">
        <v>220</v>
      </c>
      <c r="AY105" s="124" t="s">
        <v>335</v>
      </c>
      <c r="AZ105" s="124" t="s">
        <v>335</v>
      </c>
      <c r="BA105" s="472">
        <v>553</v>
      </c>
      <c r="BB105" s="472">
        <v>2011</v>
      </c>
      <c r="BC105" s="489">
        <v>554</v>
      </c>
      <c r="BD105" s="472">
        <v>2012</v>
      </c>
      <c r="BE105" s="31"/>
      <c r="BF105" s="472" t="s">
        <v>71</v>
      </c>
      <c r="BG105" s="472">
        <v>1998</v>
      </c>
      <c r="BH105" s="31" t="s">
        <v>75</v>
      </c>
      <c r="BI105" s="31"/>
      <c r="BJ105" s="124"/>
      <c r="BK105" s="124"/>
      <c r="BL105" s="124"/>
      <c r="BM105" s="124"/>
      <c r="BN105" s="124"/>
      <c r="BO105" s="124" t="s">
        <v>335</v>
      </c>
      <c r="BP105" s="124"/>
      <c r="BQ105" s="124"/>
      <c r="BR105" s="124"/>
      <c r="BS105" s="124"/>
      <c r="BT105" s="139" t="s">
        <v>335</v>
      </c>
      <c r="BU105" s="139" t="s">
        <v>335</v>
      </c>
      <c r="BV105" s="139"/>
      <c r="BW105" s="139"/>
      <c r="BX105" s="139"/>
      <c r="BY105" s="139"/>
      <c r="BZ105" s="139" t="s">
        <v>335</v>
      </c>
      <c r="CA105" s="139" t="s">
        <v>335</v>
      </c>
      <c r="CB105" s="139"/>
      <c r="CC105" s="139"/>
      <c r="CD105" s="139"/>
      <c r="CE105" s="31" t="s">
        <v>517</v>
      </c>
      <c r="CF105" s="31"/>
      <c r="CG105" s="31" t="s">
        <v>1192</v>
      </c>
      <c r="CH105" s="31"/>
      <c r="CI105" s="144" t="s">
        <v>560</v>
      </c>
      <c r="CJ105" s="101"/>
    </row>
    <row r="106" spans="1:88" s="100" customFormat="1" ht="15" customHeight="1">
      <c r="A106" s="77">
        <v>93</v>
      </c>
      <c r="B106" s="77">
        <v>3</v>
      </c>
      <c r="C106" s="179"/>
      <c r="D106" s="124" t="s">
        <v>335</v>
      </c>
      <c r="E106" s="124" t="s">
        <v>335</v>
      </c>
      <c r="F106" s="124" t="s">
        <v>335</v>
      </c>
      <c r="G106" s="210" t="s">
        <v>316</v>
      </c>
      <c r="H106" s="472" t="s">
        <v>38</v>
      </c>
      <c r="I106" s="472"/>
      <c r="J106" s="472" t="s">
        <v>604</v>
      </c>
      <c r="K106" s="472" t="s">
        <v>48</v>
      </c>
      <c r="L106" s="472">
        <v>1</v>
      </c>
      <c r="M106" s="472"/>
      <c r="N106" s="31" t="s">
        <v>100</v>
      </c>
      <c r="O106" s="187" t="s">
        <v>322</v>
      </c>
      <c r="P106" s="187" t="s">
        <v>419</v>
      </c>
      <c r="Q106" s="187" t="s">
        <v>329</v>
      </c>
      <c r="R106" s="105" t="s">
        <v>1648</v>
      </c>
      <c r="S106" s="187" t="s">
        <v>1636</v>
      </c>
      <c r="T106" s="106" t="str">
        <f t="shared" si="31"/>
        <v>Lumajang, 14 JUNI 1954</v>
      </c>
      <c r="U106" s="188">
        <v>19889</v>
      </c>
      <c r="V106" s="129">
        <v>38051</v>
      </c>
      <c r="W106" s="56">
        <f t="shared" ca="1" si="43"/>
        <v>41786</v>
      </c>
      <c r="X106" s="130">
        <f t="shared" ca="1" si="41"/>
        <v>21897</v>
      </c>
      <c r="Y106" s="130">
        <f t="shared" ca="1" si="42"/>
        <v>3735</v>
      </c>
      <c r="Z106" s="88">
        <f t="shared" ca="1" si="44"/>
        <v>59</v>
      </c>
      <c r="AA106" s="88">
        <f t="shared" ca="1" si="45"/>
        <v>12</v>
      </c>
      <c r="AB106" s="480">
        <f t="shared" ca="1" si="46"/>
        <v>59</v>
      </c>
      <c r="AC106" s="88">
        <f t="shared" ca="1" si="47"/>
        <v>59</v>
      </c>
      <c r="AD106" s="133">
        <v>1</v>
      </c>
      <c r="AE106" s="133"/>
      <c r="AF106" s="133"/>
      <c r="AG106" s="133"/>
      <c r="AH106" s="124" t="s">
        <v>335</v>
      </c>
      <c r="AI106" s="124" t="s">
        <v>335</v>
      </c>
      <c r="AJ106" s="124"/>
      <c r="AK106" s="472">
        <f t="shared" ca="1" si="48"/>
        <v>10</v>
      </c>
      <c r="AL106" s="124">
        <f t="shared" ca="1" si="49"/>
        <v>3</v>
      </c>
      <c r="AM106" s="124"/>
      <c r="AN106" s="124"/>
      <c r="AO106" s="193" t="s">
        <v>503</v>
      </c>
      <c r="AP106" s="193"/>
      <c r="AQ106" s="124" t="s">
        <v>335</v>
      </c>
      <c r="AR106" s="124"/>
      <c r="AS106" s="124" t="s">
        <v>335</v>
      </c>
      <c r="AT106" s="124"/>
      <c r="AU106" s="124" t="s">
        <v>335</v>
      </c>
      <c r="AV106" s="124" t="s">
        <v>335</v>
      </c>
      <c r="AW106" s="124" t="s">
        <v>335</v>
      </c>
      <c r="AX106" s="31" t="s">
        <v>220</v>
      </c>
      <c r="AY106" s="124" t="s">
        <v>335</v>
      </c>
      <c r="AZ106" s="124" t="s">
        <v>335</v>
      </c>
      <c r="BA106" s="472">
        <v>546</v>
      </c>
      <c r="BB106" s="472">
        <v>2011</v>
      </c>
      <c r="BC106" s="489">
        <v>547</v>
      </c>
      <c r="BD106" s="472">
        <v>2012</v>
      </c>
      <c r="BE106" s="31"/>
      <c r="BF106" s="124" t="s">
        <v>335</v>
      </c>
      <c r="BG106" s="124" t="s">
        <v>335</v>
      </c>
      <c r="BH106" s="139" t="s">
        <v>335</v>
      </c>
      <c r="BI106" s="139"/>
      <c r="BJ106" s="124"/>
      <c r="BK106" s="124"/>
      <c r="BL106" s="124"/>
      <c r="BM106" s="124"/>
      <c r="BN106" s="124"/>
      <c r="BO106" s="124" t="s">
        <v>335</v>
      </c>
      <c r="BP106" s="124"/>
      <c r="BQ106" s="124"/>
      <c r="BR106" s="124"/>
      <c r="BS106" s="124"/>
      <c r="BT106" s="139" t="s">
        <v>335</v>
      </c>
      <c r="BU106" s="139" t="s">
        <v>335</v>
      </c>
      <c r="BV106" s="139"/>
      <c r="BW106" s="139"/>
      <c r="BX106" s="139"/>
      <c r="BY106" s="139"/>
      <c r="BZ106" s="139" t="s">
        <v>335</v>
      </c>
      <c r="CA106" s="139" t="s">
        <v>335</v>
      </c>
      <c r="CB106" s="139"/>
      <c r="CC106" s="139"/>
      <c r="CD106" s="139"/>
      <c r="CE106" s="17" t="s">
        <v>510</v>
      </c>
      <c r="CF106" s="17"/>
      <c r="CG106" s="17"/>
      <c r="CH106" s="17"/>
      <c r="CI106" s="144" t="s">
        <v>335</v>
      </c>
      <c r="CJ106" s="101"/>
    </row>
    <row r="107" spans="1:88" s="100" customFormat="1" ht="15" customHeight="1">
      <c r="A107" s="77">
        <v>94</v>
      </c>
      <c r="B107" s="77">
        <v>4</v>
      </c>
      <c r="C107" s="124" t="s">
        <v>332</v>
      </c>
      <c r="D107" s="124" t="s">
        <v>335</v>
      </c>
      <c r="E107" s="124" t="s">
        <v>335</v>
      </c>
      <c r="F107" s="124" t="s">
        <v>335</v>
      </c>
      <c r="G107" s="203" t="s">
        <v>310</v>
      </c>
      <c r="H107" s="472" t="s">
        <v>38</v>
      </c>
      <c r="I107" s="472"/>
      <c r="J107" s="472" t="s">
        <v>604</v>
      </c>
      <c r="K107" s="472" t="s">
        <v>48</v>
      </c>
      <c r="L107" s="472">
        <v>1</v>
      </c>
      <c r="M107" s="472"/>
      <c r="N107" s="31" t="s">
        <v>100</v>
      </c>
      <c r="O107" s="56" t="s">
        <v>291</v>
      </c>
      <c r="P107" s="187" t="s">
        <v>423</v>
      </c>
      <c r="Q107" s="56" t="s">
        <v>270</v>
      </c>
      <c r="R107" s="105" t="s">
        <v>1648</v>
      </c>
      <c r="S107" s="187" t="s">
        <v>1643</v>
      </c>
      <c r="T107" s="106" t="str">
        <f t="shared" si="31"/>
        <v>Lumajang, 05 JANUARI 1983</v>
      </c>
      <c r="U107" s="129">
        <v>30321</v>
      </c>
      <c r="V107" s="129">
        <v>38551</v>
      </c>
      <c r="W107" s="56">
        <f t="shared" ca="1" si="43"/>
        <v>41786</v>
      </c>
      <c r="X107" s="130">
        <f t="shared" ca="1" si="41"/>
        <v>11465</v>
      </c>
      <c r="Y107" s="130">
        <f t="shared" ca="1" si="42"/>
        <v>3235</v>
      </c>
      <c r="Z107" s="88">
        <f t="shared" ca="1" si="44"/>
        <v>31</v>
      </c>
      <c r="AA107" s="88">
        <f t="shared" ca="1" si="45"/>
        <v>5</v>
      </c>
      <c r="AB107" s="480">
        <f t="shared" ca="1" si="46"/>
        <v>31</v>
      </c>
      <c r="AC107" s="88">
        <f t="shared" ca="1" si="47"/>
        <v>31</v>
      </c>
      <c r="AD107" s="88"/>
      <c r="AE107" s="88"/>
      <c r="AF107" s="88"/>
      <c r="AG107" s="88"/>
      <c r="AH107" s="124" t="s">
        <v>335</v>
      </c>
      <c r="AI107" s="124" t="s">
        <v>335</v>
      </c>
      <c r="AJ107" s="124"/>
      <c r="AK107" s="472">
        <f t="shared" ca="1" si="48"/>
        <v>8</v>
      </c>
      <c r="AL107" s="124">
        <f t="shared" ca="1" si="49"/>
        <v>11</v>
      </c>
      <c r="AM107" s="124"/>
      <c r="AN107" s="124"/>
      <c r="AO107" s="124" t="s">
        <v>494</v>
      </c>
      <c r="AP107" s="124"/>
      <c r="AQ107" s="124" t="s">
        <v>335</v>
      </c>
      <c r="AR107" s="124"/>
      <c r="AS107" s="124" t="s">
        <v>335</v>
      </c>
      <c r="AT107" s="124"/>
      <c r="AU107" s="124" t="s">
        <v>335</v>
      </c>
      <c r="AV107" s="124" t="s">
        <v>335</v>
      </c>
      <c r="AW107" s="124" t="s">
        <v>335</v>
      </c>
      <c r="AX107" s="31" t="s">
        <v>220</v>
      </c>
      <c r="AY107" s="124" t="s">
        <v>335</v>
      </c>
      <c r="AZ107" s="124" t="s">
        <v>335</v>
      </c>
      <c r="BA107" s="472">
        <v>550</v>
      </c>
      <c r="BB107" s="472">
        <v>2011</v>
      </c>
      <c r="BC107" s="489">
        <v>551</v>
      </c>
      <c r="BD107" s="472">
        <v>2012</v>
      </c>
      <c r="BE107" s="31"/>
      <c r="BF107" s="472" t="s">
        <v>71</v>
      </c>
      <c r="BG107" s="472">
        <v>2011</v>
      </c>
      <c r="BH107" s="139" t="s">
        <v>589</v>
      </c>
      <c r="BI107" s="139"/>
      <c r="BJ107" s="124"/>
      <c r="BK107" s="124"/>
      <c r="BL107" s="124"/>
      <c r="BM107" s="124"/>
      <c r="BN107" s="124"/>
      <c r="BO107" s="124" t="s">
        <v>335</v>
      </c>
      <c r="BP107" s="124"/>
      <c r="BQ107" s="124"/>
      <c r="BR107" s="124"/>
      <c r="BS107" s="124"/>
      <c r="BT107" s="139" t="s">
        <v>335</v>
      </c>
      <c r="BU107" s="139" t="s">
        <v>335</v>
      </c>
      <c r="BV107" s="139"/>
      <c r="BW107" s="139"/>
      <c r="BX107" s="139"/>
      <c r="BY107" s="139"/>
      <c r="BZ107" s="139" t="s">
        <v>335</v>
      </c>
      <c r="CA107" s="139" t="s">
        <v>335</v>
      </c>
      <c r="CB107" s="139"/>
      <c r="CC107" s="139"/>
      <c r="CD107" s="139"/>
      <c r="CE107" s="31" t="s">
        <v>662</v>
      </c>
      <c r="CF107" s="31"/>
      <c r="CG107" s="31" t="s">
        <v>1193</v>
      </c>
      <c r="CH107" s="31"/>
      <c r="CI107" s="144" t="s">
        <v>335</v>
      </c>
      <c r="CJ107" s="101"/>
    </row>
    <row r="108" spans="1:88" s="100" customFormat="1" ht="15" customHeight="1">
      <c r="A108" s="77">
        <v>95</v>
      </c>
      <c r="B108" s="77">
        <v>5</v>
      </c>
      <c r="C108" s="124" t="s">
        <v>333</v>
      </c>
      <c r="D108" s="124" t="s">
        <v>335</v>
      </c>
      <c r="E108" s="124" t="s">
        <v>335</v>
      </c>
      <c r="F108" s="124" t="s">
        <v>335</v>
      </c>
      <c r="G108" s="210" t="s">
        <v>311</v>
      </c>
      <c r="H108" s="472" t="s">
        <v>38</v>
      </c>
      <c r="I108" s="472"/>
      <c r="J108" s="472" t="s">
        <v>604</v>
      </c>
      <c r="K108" s="472" t="s">
        <v>48</v>
      </c>
      <c r="L108" s="472">
        <v>1</v>
      </c>
      <c r="M108" s="472"/>
      <c r="N108" s="31" t="s">
        <v>100</v>
      </c>
      <c r="O108" s="56" t="s">
        <v>291</v>
      </c>
      <c r="P108" s="56" t="s">
        <v>422</v>
      </c>
      <c r="Q108" s="56" t="s">
        <v>275</v>
      </c>
      <c r="R108" s="105" t="s">
        <v>1648</v>
      </c>
      <c r="S108" s="56" t="s">
        <v>1639</v>
      </c>
      <c r="T108" s="106" t="str">
        <f t="shared" si="31"/>
        <v>Lumajang, 05 SEPTEMBER 1984</v>
      </c>
      <c r="U108" s="129">
        <v>30930</v>
      </c>
      <c r="V108" s="129">
        <v>38916</v>
      </c>
      <c r="W108" s="56">
        <f t="shared" ca="1" si="43"/>
        <v>41786</v>
      </c>
      <c r="X108" s="130">
        <f t="shared" ca="1" si="41"/>
        <v>10856</v>
      </c>
      <c r="Y108" s="130">
        <f t="shared" ca="1" si="42"/>
        <v>2870</v>
      </c>
      <c r="Z108" s="88">
        <f t="shared" ca="1" si="44"/>
        <v>29</v>
      </c>
      <c r="AA108" s="88">
        <f t="shared" ca="1" si="45"/>
        <v>9</v>
      </c>
      <c r="AB108" s="480">
        <f t="shared" ca="1" si="46"/>
        <v>29</v>
      </c>
      <c r="AC108" s="88">
        <f t="shared" ca="1" si="47"/>
        <v>29</v>
      </c>
      <c r="AD108" s="88"/>
      <c r="AE108" s="88"/>
      <c r="AF108" s="88"/>
      <c r="AG108" s="88"/>
      <c r="AH108" s="124" t="s">
        <v>335</v>
      </c>
      <c r="AI108" s="124" t="s">
        <v>335</v>
      </c>
      <c r="AJ108" s="124"/>
      <c r="AK108" s="472">
        <f t="shared" ca="1" si="48"/>
        <v>7</v>
      </c>
      <c r="AL108" s="124">
        <f t="shared" ca="1" si="49"/>
        <v>11</v>
      </c>
      <c r="AM108" s="124"/>
      <c r="AN108" s="124"/>
      <c r="AO108" s="124" t="s">
        <v>491</v>
      </c>
      <c r="AP108" s="124"/>
      <c r="AQ108" s="124" t="s">
        <v>335</v>
      </c>
      <c r="AR108" s="124"/>
      <c r="AS108" s="124" t="s">
        <v>335</v>
      </c>
      <c r="AT108" s="124"/>
      <c r="AU108" s="124" t="s">
        <v>335</v>
      </c>
      <c r="AV108" s="124" t="s">
        <v>335</v>
      </c>
      <c r="AW108" s="124" t="s">
        <v>335</v>
      </c>
      <c r="AX108" s="31" t="s">
        <v>220</v>
      </c>
      <c r="AY108" s="124" t="s">
        <v>335</v>
      </c>
      <c r="AZ108" s="124" t="s">
        <v>335</v>
      </c>
      <c r="BA108" s="472">
        <v>550</v>
      </c>
      <c r="BB108" s="472">
        <v>2011</v>
      </c>
      <c r="BC108" s="489">
        <v>551</v>
      </c>
      <c r="BD108" s="472">
        <v>2012</v>
      </c>
      <c r="BE108" s="31"/>
      <c r="BF108" s="472" t="s">
        <v>600</v>
      </c>
      <c r="BG108" s="472">
        <v>2006</v>
      </c>
      <c r="BH108" s="31" t="s">
        <v>590</v>
      </c>
      <c r="BI108" s="31"/>
      <c r="BJ108" s="124"/>
      <c r="BK108" s="124"/>
      <c r="BL108" s="124"/>
      <c r="BM108" s="124"/>
      <c r="BN108" s="124"/>
      <c r="BO108" s="124" t="s">
        <v>335</v>
      </c>
      <c r="BP108" s="124"/>
      <c r="BQ108" s="124"/>
      <c r="BR108" s="124"/>
      <c r="BS108" s="124"/>
      <c r="BT108" s="139" t="s">
        <v>335</v>
      </c>
      <c r="BU108" s="139" t="s">
        <v>335</v>
      </c>
      <c r="BV108" s="139"/>
      <c r="BW108" s="139"/>
      <c r="BX108" s="139"/>
      <c r="BY108" s="139"/>
      <c r="BZ108" s="139" t="s">
        <v>335</v>
      </c>
      <c r="CA108" s="139" t="s">
        <v>335</v>
      </c>
      <c r="CB108" s="139"/>
      <c r="CC108" s="139"/>
      <c r="CD108" s="139"/>
      <c r="CE108" s="17" t="s">
        <v>489</v>
      </c>
      <c r="CF108" s="17"/>
      <c r="CG108" s="17" t="s">
        <v>1194</v>
      </c>
      <c r="CH108" s="17"/>
      <c r="CI108" s="144" t="s">
        <v>335</v>
      </c>
      <c r="CJ108" s="101"/>
    </row>
    <row r="109" spans="1:88" s="100" customFormat="1" ht="15" customHeight="1">
      <c r="A109" s="77">
        <v>96</v>
      </c>
      <c r="B109" s="77">
        <v>6</v>
      </c>
      <c r="C109" s="124" t="s">
        <v>334</v>
      </c>
      <c r="D109" s="124" t="s">
        <v>335</v>
      </c>
      <c r="E109" s="124" t="s">
        <v>335</v>
      </c>
      <c r="F109" s="124" t="s">
        <v>335</v>
      </c>
      <c r="G109" s="207" t="s">
        <v>312</v>
      </c>
      <c r="H109" s="472"/>
      <c r="I109" s="128" t="s">
        <v>39</v>
      </c>
      <c r="J109" s="472" t="s">
        <v>604</v>
      </c>
      <c r="K109" s="472" t="s">
        <v>48</v>
      </c>
      <c r="L109" s="472">
        <v>1</v>
      </c>
      <c r="M109" s="472"/>
      <c r="N109" s="31" t="s">
        <v>100</v>
      </c>
      <c r="O109" s="56" t="s">
        <v>429</v>
      </c>
      <c r="P109" s="187" t="s">
        <v>417</v>
      </c>
      <c r="Q109" s="56" t="s">
        <v>272</v>
      </c>
      <c r="R109" s="105" t="s">
        <v>1648</v>
      </c>
      <c r="S109" s="187" t="s">
        <v>1645</v>
      </c>
      <c r="T109" s="106" t="str">
        <f t="shared" si="31"/>
        <v>Lumajang, 07 MARET 1988</v>
      </c>
      <c r="U109" s="129">
        <v>32209</v>
      </c>
      <c r="V109" s="129">
        <v>38916</v>
      </c>
      <c r="W109" s="56">
        <f t="shared" ca="1" si="43"/>
        <v>41786</v>
      </c>
      <c r="X109" s="130">
        <f t="shared" ca="1" si="41"/>
        <v>9577</v>
      </c>
      <c r="Y109" s="130">
        <f t="shared" ca="1" si="42"/>
        <v>2870</v>
      </c>
      <c r="Z109" s="88">
        <f t="shared" ca="1" si="44"/>
        <v>26</v>
      </c>
      <c r="AA109" s="88">
        <f t="shared" ca="1" si="45"/>
        <v>3</v>
      </c>
      <c r="AB109" s="480">
        <f t="shared" ca="1" si="46"/>
        <v>26</v>
      </c>
      <c r="AC109" s="88">
        <f t="shared" ca="1" si="47"/>
        <v>26</v>
      </c>
      <c r="AD109" s="88"/>
      <c r="AE109" s="88"/>
      <c r="AF109" s="88"/>
      <c r="AG109" s="88"/>
      <c r="AH109" s="124" t="s">
        <v>335</v>
      </c>
      <c r="AI109" s="124" t="s">
        <v>335</v>
      </c>
      <c r="AJ109" s="124"/>
      <c r="AK109" s="472">
        <f t="shared" ca="1" si="48"/>
        <v>7</v>
      </c>
      <c r="AL109" s="124">
        <f t="shared" ca="1" si="49"/>
        <v>11</v>
      </c>
      <c r="AM109" s="124"/>
      <c r="AN109" s="124"/>
      <c r="AO109" s="124" t="s">
        <v>491</v>
      </c>
      <c r="AP109" s="124"/>
      <c r="AQ109" s="124" t="s">
        <v>335</v>
      </c>
      <c r="AR109" s="124"/>
      <c r="AS109" s="124" t="s">
        <v>335</v>
      </c>
      <c r="AT109" s="124"/>
      <c r="AU109" s="124" t="s">
        <v>335</v>
      </c>
      <c r="AV109" s="124" t="s">
        <v>335</v>
      </c>
      <c r="AW109" s="124" t="s">
        <v>335</v>
      </c>
      <c r="AX109" s="31" t="s">
        <v>220</v>
      </c>
      <c r="AY109" s="124" t="s">
        <v>335</v>
      </c>
      <c r="AZ109" s="124" t="s">
        <v>335</v>
      </c>
      <c r="BA109" s="472">
        <v>550</v>
      </c>
      <c r="BB109" s="472">
        <v>2011</v>
      </c>
      <c r="BC109" s="489">
        <v>551</v>
      </c>
      <c r="BD109" s="472">
        <v>2012</v>
      </c>
      <c r="BE109" s="31"/>
      <c r="BF109" s="472" t="s">
        <v>600</v>
      </c>
      <c r="BG109" s="472">
        <v>2006</v>
      </c>
      <c r="BH109" s="31" t="s">
        <v>590</v>
      </c>
      <c r="BI109" s="31"/>
      <c r="BJ109" s="124"/>
      <c r="BK109" s="124"/>
      <c r="BL109" s="124"/>
      <c r="BM109" s="124"/>
      <c r="BN109" s="124"/>
      <c r="BO109" s="124" t="s">
        <v>335</v>
      </c>
      <c r="BP109" s="124"/>
      <c r="BQ109" s="124"/>
      <c r="BR109" s="124"/>
      <c r="BS109" s="124"/>
      <c r="BT109" s="139" t="s">
        <v>335</v>
      </c>
      <c r="BU109" s="139" t="s">
        <v>335</v>
      </c>
      <c r="BV109" s="139"/>
      <c r="BW109" s="139"/>
      <c r="BX109" s="139"/>
      <c r="BY109" s="139"/>
      <c r="BZ109" s="139" t="s">
        <v>335</v>
      </c>
      <c r="CA109" s="139" t="s">
        <v>335</v>
      </c>
      <c r="CB109" s="139"/>
      <c r="CC109" s="139"/>
      <c r="CD109" s="139"/>
      <c r="CE109" s="31" t="s">
        <v>505</v>
      </c>
      <c r="CF109" s="31"/>
      <c r="CG109" s="31" t="s">
        <v>1195</v>
      </c>
      <c r="CH109" s="31"/>
      <c r="CI109" s="144" t="s">
        <v>586</v>
      </c>
      <c r="CJ109" s="101"/>
    </row>
    <row r="110" spans="1:88" s="100" customFormat="1" ht="15" customHeight="1">
      <c r="A110" s="77">
        <v>97</v>
      </c>
      <c r="B110" s="77">
        <v>7</v>
      </c>
      <c r="C110" s="179"/>
      <c r="D110" s="124" t="s">
        <v>335</v>
      </c>
      <c r="E110" s="124" t="s">
        <v>335</v>
      </c>
      <c r="F110" s="124" t="s">
        <v>335</v>
      </c>
      <c r="G110" s="208" t="s">
        <v>1303</v>
      </c>
      <c r="H110" s="472" t="s">
        <v>38</v>
      </c>
      <c r="I110" s="472"/>
      <c r="J110" s="472" t="s">
        <v>604</v>
      </c>
      <c r="K110" s="472" t="s">
        <v>48</v>
      </c>
      <c r="L110" s="472">
        <v>1</v>
      </c>
      <c r="M110" s="472"/>
      <c r="N110" s="31" t="s">
        <v>100</v>
      </c>
      <c r="O110" s="56" t="s">
        <v>322</v>
      </c>
      <c r="P110" s="141" t="s">
        <v>420</v>
      </c>
      <c r="Q110" s="56" t="s">
        <v>273</v>
      </c>
      <c r="R110" s="105" t="s">
        <v>1648</v>
      </c>
      <c r="S110" s="141" t="s">
        <v>1644</v>
      </c>
      <c r="T110" s="106" t="str">
        <f t="shared" si="31"/>
        <v>Lumajang, 14 FEBRUARI 1985</v>
      </c>
      <c r="U110" s="129">
        <v>31092</v>
      </c>
      <c r="V110" s="129">
        <v>39279</v>
      </c>
      <c r="W110" s="56">
        <f t="shared" ca="1" si="43"/>
        <v>41786</v>
      </c>
      <c r="X110" s="130">
        <f t="shared" ca="1" si="41"/>
        <v>10694</v>
      </c>
      <c r="Y110" s="130">
        <f t="shared" ca="1" si="42"/>
        <v>2507</v>
      </c>
      <c r="Z110" s="88">
        <f t="shared" ca="1" si="44"/>
        <v>29</v>
      </c>
      <c r="AA110" s="88">
        <f t="shared" ca="1" si="45"/>
        <v>4</v>
      </c>
      <c r="AB110" s="480">
        <f t="shared" ca="1" si="46"/>
        <v>29</v>
      </c>
      <c r="AC110" s="88">
        <f t="shared" ca="1" si="47"/>
        <v>29</v>
      </c>
      <c r="AD110" s="88"/>
      <c r="AE110" s="88"/>
      <c r="AF110" s="88"/>
      <c r="AG110" s="88"/>
      <c r="AH110" s="124" t="s">
        <v>335</v>
      </c>
      <c r="AI110" s="124" t="s">
        <v>335</v>
      </c>
      <c r="AJ110" s="124"/>
      <c r="AK110" s="472">
        <f t="shared" ca="1" si="48"/>
        <v>6</v>
      </c>
      <c r="AL110" s="124">
        <f t="shared" ca="1" si="49"/>
        <v>11</v>
      </c>
      <c r="AM110" s="124"/>
      <c r="AN110" s="124"/>
      <c r="AO110" s="124" t="s">
        <v>495</v>
      </c>
      <c r="AP110" s="124"/>
      <c r="AQ110" s="124" t="s">
        <v>335</v>
      </c>
      <c r="AR110" s="124"/>
      <c r="AS110" s="124" t="s">
        <v>335</v>
      </c>
      <c r="AT110" s="124"/>
      <c r="AU110" s="124" t="s">
        <v>335</v>
      </c>
      <c r="AV110" s="124" t="s">
        <v>335</v>
      </c>
      <c r="AW110" s="124" t="s">
        <v>335</v>
      </c>
      <c r="AX110" s="31" t="s">
        <v>220</v>
      </c>
      <c r="AY110" s="124" t="s">
        <v>335</v>
      </c>
      <c r="AZ110" s="124" t="s">
        <v>335</v>
      </c>
      <c r="BA110" s="472">
        <v>550</v>
      </c>
      <c r="BB110" s="472">
        <v>2011</v>
      </c>
      <c r="BC110" s="489">
        <v>551</v>
      </c>
      <c r="BD110" s="472">
        <v>2012</v>
      </c>
      <c r="BE110" s="31" t="s">
        <v>1304</v>
      </c>
      <c r="BF110" s="472" t="s">
        <v>597</v>
      </c>
      <c r="BG110" s="472">
        <v>2012</v>
      </c>
      <c r="BH110" s="31" t="s">
        <v>702</v>
      </c>
      <c r="BI110" s="31"/>
      <c r="BJ110" s="124"/>
      <c r="BK110" s="124"/>
      <c r="BL110" s="124"/>
      <c r="BM110" s="124"/>
      <c r="BN110" s="124"/>
      <c r="BO110" s="124" t="s">
        <v>335</v>
      </c>
      <c r="BP110" s="124"/>
      <c r="BQ110" s="124"/>
      <c r="BR110" s="124"/>
      <c r="BS110" s="124"/>
      <c r="BT110" s="139" t="s">
        <v>335</v>
      </c>
      <c r="BU110" s="139" t="s">
        <v>335</v>
      </c>
      <c r="BV110" s="139"/>
      <c r="BW110" s="139"/>
      <c r="BX110" s="139"/>
      <c r="BY110" s="139"/>
      <c r="BZ110" s="139" t="s">
        <v>335</v>
      </c>
      <c r="CA110" s="139" t="s">
        <v>335</v>
      </c>
      <c r="CB110" s="139"/>
      <c r="CC110" s="139"/>
      <c r="CD110" s="139"/>
      <c r="CE110" s="31" t="s">
        <v>516</v>
      </c>
      <c r="CF110" s="31"/>
      <c r="CG110" s="31"/>
      <c r="CH110" s="31"/>
      <c r="CI110" s="144" t="s">
        <v>557</v>
      </c>
      <c r="CJ110" s="101"/>
    </row>
    <row r="111" spans="1:88" s="100" customFormat="1" ht="15" customHeight="1">
      <c r="A111" s="77">
        <v>98</v>
      </c>
      <c r="B111" s="77">
        <v>8</v>
      </c>
      <c r="C111" s="124" t="s">
        <v>330</v>
      </c>
      <c r="D111" s="124" t="s">
        <v>335</v>
      </c>
      <c r="E111" s="124" t="s">
        <v>335</v>
      </c>
      <c r="F111" s="124" t="s">
        <v>335</v>
      </c>
      <c r="G111" s="107" t="s">
        <v>307</v>
      </c>
      <c r="H111" s="472"/>
      <c r="I111" s="128" t="s">
        <v>39</v>
      </c>
      <c r="J111" s="472" t="s">
        <v>604</v>
      </c>
      <c r="K111" s="472" t="s">
        <v>48</v>
      </c>
      <c r="L111" s="472">
        <v>1</v>
      </c>
      <c r="M111" s="472"/>
      <c r="N111" s="31" t="s">
        <v>100</v>
      </c>
      <c r="O111" s="56" t="s">
        <v>118</v>
      </c>
      <c r="P111" s="187" t="s">
        <v>417</v>
      </c>
      <c r="Q111" s="56" t="s">
        <v>273</v>
      </c>
      <c r="R111" s="105" t="s">
        <v>1648</v>
      </c>
      <c r="S111" s="187" t="s">
        <v>1645</v>
      </c>
      <c r="T111" s="106" t="str">
        <f t="shared" si="31"/>
        <v>Lumajang, 27 MARET 1985</v>
      </c>
      <c r="U111" s="129">
        <v>31133</v>
      </c>
      <c r="V111" s="129">
        <v>39279</v>
      </c>
      <c r="W111" s="56">
        <f t="shared" ca="1" si="43"/>
        <v>41786</v>
      </c>
      <c r="X111" s="130">
        <f t="shared" ca="1" si="41"/>
        <v>10653</v>
      </c>
      <c r="Y111" s="130">
        <f t="shared" ca="1" si="42"/>
        <v>2507</v>
      </c>
      <c r="Z111" s="88">
        <f t="shared" ca="1" si="44"/>
        <v>29</v>
      </c>
      <c r="AA111" s="88">
        <f t="shared" ca="1" si="45"/>
        <v>2</v>
      </c>
      <c r="AB111" s="480">
        <f t="shared" ca="1" si="46"/>
        <v>29</v>
      </c>
      <c r="AC111" s="88">
        <f t="shared" ca="1" si="47"/>
        <v>29</v>
      </c>
      <c r="AD111" s="88"/>
      <c r="AE111" s="88"/>
      <c r="AF111" s="88"/>
      <c r="AG111" s="88"/>
      <c r="AH111" s="124" t="s">
        <v>335</v>
      </c>
      <c r="AI111" s="124" t="s">
        <v>335</v>
      </c>
      <c r="AJ111" s="124"/>
      <c r="AK111" s="472">
        <f t="shared" ca="1" si="48"/>
        <v>6</v>
      </c>
      <c r="AL111" s="124">
        <f t="shared" ca="1" si="49"/>
        <v>11</v>
      </c>
      <c r="AM111" s="124"/>
      <c r="AN111" s="124"/>
      <c r="AO111" s="124" t="s">
        <v>495</v>
      </c>
      <c r="AP111" s="124"/>
      <c r="AQ111" s="124" t="s">
        <v>335</v>
      </c>
      <c r="AR111" s="124"/>
      <c r="AS111" s="124" t="s">
        <v>335</v>
      </c>
      <c r="AT111" s="124"/>
      <c r="AU111" s="124" t="s">
        <v>335</v>
      </c>
      <c r="AV111" s="124" t="s">
        <v>335</v>
      </c>
      <c r="AW111" s="124" t="s">
        <v>335</v>
      </c>
      <c r="AX111" s="31" t="s">
        <v>220</v>
      </c>
      <c r="AY111" s="124" t="s">
        <v>335</v>
      </c>
      <c r="AZ111" s="124" t="s">
        <v>335</v>
      </c>
      <c r="BA111" s="472">
        <v>551</v>
      </c>
      <c r="BB111" s="472">
        <v>2011</v>
      </c>
      <c r="BC111" s="489">
        <v>552</v>
      </c>
      <c r="BD111" s="472">
        <v>2012</v>
      </c>
      <c r="BE111" s="31" t="s">
        <v>995</v>
      </c>
      <c r="BF111" s="472" t="s">
        <v>598</v>
      </c>
      <c r="BG111" s="472">
        <v>2006</v>
      </c>
      <c r="BH111" s="189" t="s">
        <v>344</v>
      </c>
      <c r="BI111" s="189"/>
      <c r="BJ111" s="124"/>
      <c r="BK111" s="124"/>
      <c r="BL111" s="124"/>
      <c r="BM111" s="124"/>
      <c r="BN111" s="124"/>
      <c r="BO111" s="124" t="s">
        <v>335</v>
      </c>
      <c r="BP111" s="124"/>
      <c r="BQ111" s="124"/>
      <c r="BR111" s="124"/>
      <c r="BS111" s="124"/>
      <c r="BT111" s="139" t="s">
        <v>335</v>
      </c>
      <c r="BU111" s="139" t="s">
        <v>335</v>
      </c>
      <c r="BV111" s="139"/>
      <c r="BW111" s="139"/>
      <c r="BX111" s="139"/>
      <c r="BY111" s="139"/>
      <c r="BZ111" s="139" t="s">
        <v>335</v>
      </c>
      <c r="CA111" s="139" t="s">
        <v>335</v>
      </c>
      <c r="CB111" s="139"/>
      <c r="CC111" s="139"/>
      <c r="CD111" s="139"/>
      <c r="CE111" s="31" t="s">
        <v>519</v>
      </c>
      <c r="CF111" s="31"/>
      <c r="CG111" s="31" t="s">
        <v>1196</v>
      </c>
      <c r="CH111" s="31"/>
      <c r="CI111" s="144" t="s">
        <v>561</v>
      </c>
      <c r="CJ111" s="101"/>
    </row>
    <row r="112" spans="1:88" s="100" customFormat="1" ht="15" customHeight="1">
      <c r="A112" s="77">
        <v>99</v>
      </c>
      <c r="B112" s="77">
        <v>9</v>
      </c>
      <c r="C112" s="179"/>
      <c r="D112" s="124" t="s">
        <v>335</v>
      </c>
      <c r="E112" s="124" t="s">
        <v>335</v>
      </c>
      <c r="F112" s="124" t="s">
        <v>335</v>
      </c>
      <c r="G112" s="210" t="s">
        <v>313</v>
      </c>
      <c r="H112" s="472" t="s">
        <v>38</v>
      </c>
      <c r="I112" s="472"/>
      <c r="J112" s="472" t="s">
        <v>604</v>
      </c>
      <c r="K112" s="472" t="s">
        <v>48</v>
      </c>
      <c r="L112" s="472">
        <v>1</v>
      </c>
      <c r="M112" s="472"/>
      <c r="N112" s="31" t="s">
        <v>100</v>
      </c>
      <c r="O112" s="56" t="s">
        <v>428</v>
      </c>
      <c r="P112" s="56" t="s">
        <v>415</v>
      </c>
      <c r="Q112" s="56" t="s">
        <v>216</v>
      </c>
      <c r="R112" s="105" t="s">
        <v>1648</v>
      </c>
      <c r="S112" s="56" t="s">
        <v>1637</v>
      </c>
      <c r="T112" s="106" t="str">
        <f t="shared" si="31"/>
        <v>Lumajang, 02 JULI 1979</v>
      </c>
      <c r="U112" s="129">
        <v>29038</v>
      </c>
      <c r="V112" s="129">
        <v>39643</v>
      </c>
      <c r="W112" s="56">
        <f t="shared" ca="1" si="43"/>
        <v>41786</v>
      </c>
      <c r="X112" s="130">
        <f t="shared" ca="1" si="41"/>
        <v>12748</v>
      </c>
      <c r="Y112" s="130">
        <f t="shared" ca="1" si="42"/>
        <v>2143</v>
      </c>
      <c r="Z112" s="88">
        <f t="shared" ca="1" si="44"/>
        <v>34</v>
      </c>
      <c r="AA112" s="88">
        <f t="shared" ca="1" si="45"/>
        <v>11</v>
      </c>
      <c r="AB112" s="480">
        <f t="shared" ca="1" si="46"/>
        <v>34</v>
      </c>
      <c r="AC112" s="88">
        <f t="shared" ca="1" si="47"/>
        <v>34</v>
      </c>
      <c r="AD112" s="88"/>
      <c r="AE112" s="88"/>
      <c r="AF112" s="88"/>
      <c r="AG112" s="88"/>
      <c r="AH112" s="124" t="s">
        <v>335</v>
      </c>
      <c r="AI112" s="124" t="s">
        <v>335</v>
      </c>
      <c r="AJ112" s="124"/>
      <c r="AK112" s="472">
        <f t="shared" ca="1" si="48"/>
        <v>5</v>
      </c>
      <c r="AL112" s="124">
        <f t="shared" ca="1" si="49"/>
        <v>11</v>
      </c>
      <c r="AM112" s="124"/>
      <c r="AN112" s="124"/>
      <c r="AO112" s="124" t="s">
        <v>496</v>
      </c>
      <c r="AP112" s="124"/>
      <c r="AQ112" s="124" t="s">
        <v>335</v>
      </c>
      <c r="AR112" s="124"/>
      <c r="AS112" s="124" t="s">
        <v>335</v>
      </c>
      <c r="AT112" s="124"/>
      <c r="AU112" s="124" t="s">
        <v>335</v>
      </c>
      <c r="AV112" s="124" t="s">
        <v>335</v>
      </c>
      <c r="AW112" s="124" t="s">
        <v>335</v>
      </c>
      <c r="AX112" s="31" t="s">
        <v>220</v>
      </c>
      <c r="AY112" s="124" t="s">
        <v>335</v>
      </c>
      <c r="AZ112" s="124" t="s">
        <v>335</v>
      </c>
      <c r="BA112" s="472">
        <v>548</v>
      </c>
      <c r="BB112" s="472">
        <v>2011</v>
      </c>
      <c r="BC112" s="489">
        <v>549</v>
      </c>
      <c r="BD112" s="472">
        <v>2012</v>
      </c>
      <c r="BE112" s="31"/>
      <c r="BF112" s="472" t="s">
        <v>71</v>
      </c>
      <c r="BG112" s="472">
        <v>2011</v>
      </c>
      <c r="BH112" s="139" t="s">
        <v>589</v>
      </c>
      <c r="BI112" s="139"/>
      <c r="BJ112" s="124"/>
      <c r="BK112" s="124"/>
      <c r="BL112" s="124"/>
      <c r="BM112" s="124"/>
      <c r="BN112" s="124"/>
      <c r="BO112" s="124" t="s">
        <v>335</v>
      </c>
      <c r="BP112" s="124"/>
      <c r="BQ112" s="124"/>
      <c r="BR112" s="124"/>
      <c r="BS112" s="124"/>
      <c r="BT112" s="139" t="s">
        <v>335</v>
      </c>
      <c r="BU112" s="139" t="s">
        <v>335</v>
      </c>
      <c r="BV112" s="139"/>
      <c r="BW112" s="139"/>
      <c r="BX112" s="139"/>
      <c r="BY112" s="139"/>
      <c r="BZ112" s="139" t="s">
        <v>335</v>
      </c>
      <c r="CA112" s="139" t="s">
        <v>335</v>
      </c>
      <c r="CB112" s="139"/>
      <c r="CC112" s="139"/>
      <c r="CD112" s="139"/>
      <c r="CE112" s="17" t="s">
        <v>512</v>
      </c>
      <c r="CF112" s="17"/>
      <c r="CG112" s="17"/>
      <c r="CH112" s="17"/>
      <c r="CI112" s="144" t="s">
        <v>335</v>
      </c>
      <c r="CJ112" s="101"/>
    </row>
    <row r="113" spans="1:88" s="100" customFormat="1" ht="15" customHeight="1">
      <c r="A113" s="77">
        <v>100</v>
      </c>
      <c r="B113" s="77">
        <v>10</v>
      </c>
      <c r="C113" s="179"/>
      <c r="D113" s="124" t="s">
        <v>335</v>
      </c>
      <c r="E113" s="124" t="s">
        <v>335</v>
      </c>
      <c r="F113" s="124" t="s">
        <v>335</v>
      </c>
      <c r="G113" s="210" t="s">
        <v>680</v>
      </c>
      <c r="H113" s="472" t="s">
        <v>38</v>
      </c>
      <c r="I113" s="472"/>
      <c r="J113" s="472" t="s">
        <v>604</v>
      </c>
      <c r="K113" s="472" t="s">
        <v>48</v>
      </c>
      <c r="L113" s="472">
        <v>1</v>
      </c>
      <c r="M113" s="472"/>
      <c r="N113" s="31" t="s">
        <v>100</v>
      </c>
      <c r="O113" s="56" t="s">
        <v>323</v>
      </c>
      <c r="P113" s="56" t="s">
        <v>422</v>
      </c>
      <c r="Q113" s="56" t="s">
        <v>274</v>
      </c>
      <c r="R113" s="105" t="s">
        <v>1648</v>
      </c>
      <c r="S113" s="56" t="s">
        <v>1639</v>
      </c>
      <c r="T113" s="106" t="str">
        <f t="shared" si="31"/>
        <v>Lumajang, 29 SEPTEMBER 1987</v>
      </c>
      <c r="U113" s="188">
        <v>32049</v>
      </c>
      <c r="V113" s="129">
        <v>39643</v>
      </c>
      <c r="W113" s="56">
        <f t="shared" ca="1" si="43"/>
        <v>41786</v>
      </c>
      <c r="X113" s="130">
        <f t="shared" ca="1" si="41"/>
        <v>9737</v>
      </c>
      <c r="Y113" s="130">
        <f t="shared" ca="1" si="42"/>
        <v>2143</v>
      </c>
      <c r="Z113" s="88">
        <f t="shared" ca="1" si="44"/>
        <v>26</v>
      </c>
      <c r="AA113" s="88">
        <f t="shared" ca="1" si="45"/>
        <v>8</v>
      </c>
      <c r="AB113" s="480">
        <f t="shared" ca="1" si="46"/>
        <v>26</v>
      </c>
      <c r="AC113" s="88">
        <f t="shared" ca="1" si="47"/>
        <v>26</v>
      </c>
      <c r="AD113" s="88"/>
      <c r="AE113" s="88"/>
      <c r="AF113" s="88"/>
      <c r="AG113" s="88"/>
      <c r="AH113" s="124" t="s">
        <v>335</v>
      </c>
      <c r="AI113" s="124" t="s">
        <v>335</v>
      </c>
      <c r="AJ113" s="124"/>
      <c r="AK113" s="472">
        <f t="shared" ca="1" si="48"/>
        <v>5</v>
      </c>
      <c r="AL113" s="124">
        <f t="shared" ca="1" si="49"/>
        <v>11</v>
      </c>
      <c r="AM113" s="124"/>
      <c r="AN113" s="124"/>
      <c r="AO113" s="124" t="s">
        <v>496</v>
      </c>
      <c r="AP113" s="124"/>
      <c r="AQ113" s="124" t="s">
        <v>335</v>
      </c>
      <c r="AR113" s="124"/>
      <c r="AS113" s="124" t="s">
        <v>335</v>
      </c>
      <c r="AT113" s="124"/>
      <c r="AU113" s="124" t="s">
        <v>335</v>
      </c>
      <c r="AV113" s="124" t="s">
        <v>335</v>
      </c>
      <c r="AW113" s="124" t="s">
        <v>335</v>
      </c>
      <c r="AX113" s="31" t="s">
        <v>220</v>
      </c>
      <c r="AY113" s="124" t="s">
        <v>335</v>
      </c>
      <c r="AZ113" s="124" t="s">
        <v>335</v>
      </c>
      <c r="BA113" s="472">
        <v>548</v>
      </c>
      <c r="BB113" s="472">
        <v>2011</v>
      </c>
      <c r="BC113" s="489">
        <v>549</v>
      </c>
      <c r="BD113" s="472">
        <v>2012</v>
      </c>
      <c r="BE113" s="31"/>
      <c r="BF113" s="472" t="s">
        <v>600</v>
      </c>
      <c r="BG113" s="472">
        <v>2007</v>
      </c>
      <c r="BH113" s="31" t="s">
        <v>590</v>
      </c>
      <c r="BI113" s="31"/>
      <c r="BJ113" s="124"/>
      <c r="BK113" s="124"/>
      <c r="BL113" s="124"/>
      <c r="BM113" s="124"/>
      <c r="BN113" s="124"/>
      <c r="BO113" s="124" t="s">
        <v>335</v>
      </c>
      <c r="BP113" s="124"/>
      <c r="BQ113" s="124"/>
      <c r="BR113" s="124"/>
      <c r="BS113" s="124"/>
      <c r="BT113" s="139" t="s">
        <v>335</v>
      </c>
      <c r="BU113" s="139" t="s">
        <v>335</v>
      </c>
      <c r="BV113" s="139"/>
      <c r="BW113" s="139"/>
      <c r="BX113" s="139"/>
      <c r="BY113" s="139"/>
      <c r="BZ113" s="139" t="s">
        <v>335</v>
      </c>
      <c r="CA113" s="139" t="s">
        <v>335</v>
      </c>
      <c r="CB113" s="139"/>
      <c r="CC113" s="139"/>
      <c r="CD113" s="139"/>
      <c r="CE113" s="31" t="s">
        <v>515</v>
      </c>
      <c r="CF113" s="31"/>
      <c r="CG113" s="31"/>
      <c r="CH113" s="31"/>
      <c r="CI113" s="144" t="s">
        <v>335</v>
      </c>
      <c r="CJ113" s="101"/>
    </row>
    <row r="114" spans="1:88" s="100" customFormat="1" ht="15" customHeight="1">
      <c r="A114" s="77">
        <v>101</v>
      </c>
      <c r="B114" s="77">
        <v>11</v>
      </c>
      <c r="C114" s="179"/>
      <c r="D114" s="124" t="s">
        <v>335</v>
      </c>
      <c r="E114" s="124" t="s">
        <v>335</v>
      </c>
      <c r="F114" s="124" t="s">
        <v>335</v>
      </c>
      <c r="G114" s="108" t="s">
        <v>315</v>
      </c>
      <c r="H114" s="472"/>
      <c r="I114" s="128" t="s">
        <v>39</v>
      </c>
      <c r="J114" s="472" t="s">
        <v>604</v>
      </c>
      <c r="K114" s="472" t="s">
        <v>48</v>
      </c>
      <c r="L114" s="472">
        <v>1</v>
      </c>
      <c r="M114" s="472"/>
      <c r="N114" s="31" t="s">
        <v>100</v>
      </c>
      <c r="O114" s="128">
        <v>18</v>
      </c>
      <c r="P114" s="187" t="s">
        <v>423</v>
      </c>
      <c r="Q114" s="187" t="s">
        <v>328</v>
      </c>
      <c r="R114" s="105" t="s">
        <v>1648</v>
      </c>
      <c r="S114" s="187" t="s">
        <v>1740</v>
      </c>
      <c r="T114" s="106" t="str">
        <f t="shared" ref="T114:T125" si="50">N114 &amp;R114&amp;O114 &amp;S114&amp;Q114</f>
        <v>Lumajang, 18 JANUARI 1990</v>
      </c>
      <c r="U114" s="188">
        <v>32891</v>
      </c>
      <c r="V114" s="129">
        <v>39643</v>
      </c>
      <c r="W114" s="56">
        <f t="shared" ca="1" si="43"/>
        <v>41786</v>
      </c>
      <c r="X114" s="130">
        <f t="shared" ca="1" si="41"/>
        <v>8895</v>
      </c>
      <c r="Y114" s="130">
        <f t="shared" ca="1" si="42"/>
        <v>2143</v>
      </c>
      <c r="Z114" s="88">
        <f t="shared" ca="1" si="44"/>
        <v>24</v>
      </c>
      <c r="AA114" s="88">
        <f t="shared" ca="1" si="45"/>
        <v>5</v>
      </c>
      <c r="AB114" s="480">
        <f t="shared" ca="1" si="46"/>
        <v>24</v>
      </c>
      <c r="AC114" s="88">
        <f t="shared" ca="1" si="47"/>
        <v>24</v>
      </c>
      <c r="AD114" s="190"/>
      <c r="AE114" s="190"/>
      <c r="AF114" s="190"/>
      <c r="AG114" s="190"/>
      <c r="AH114" s="124" t="s">
        <v>335</v>
      </c>
      <c r="AI114" s="124" t="s">
        <v>335</v>
      </c>
      <c r="AJ114" s="124"/>
      <c r="AK114" s="472">
        <f t="shared" ca="1" si="48"/>
        <v>5</v>
      </c>
      <c r="AL114" s="124">
        <f t="shared" ca="1" si="49"/>
        <v>11</v>
      </c>
      <c r="AM114" s="124"/>
      <c r="AN114" s="124"/>
      <c r="AO114" s="124" t="s">
        <v>496</v>
      </c>
      <c r="AP114" s="124"/>
      <c r="AQ114" s="124" t="s">
        <v>335</v>
      </c>
      <c r="AR114" s="124"/>
      <c r="AS114" s="124" t="s">
        <v>335</v>
      </c>
      <c r="AT114" s="124"/>
      <c r="AU114" s="124" t="s">
        <v>335</v>
      </c>
      <c r="AV114" s="124" t="s">
        <v>335</v>
      </c>
      <c r="AW114" s="124" t="s">
        <v>335</v>
      </c>
      <c r="AX114" s="31" t="s">
        <v>220</v>
      </c>
      <c r="AY114" s="124" t="s">
        <v>335</v>
      </c>
      <c r="AZ114" s="124" t="s">
        <v>335</v>
      </c>
      <c r="BA114" s="472">
        <v>546</v>
      </c>
      <c r="BB114" s="472">
        <v>2011</v>
      </c>
      <c r="BC114" s="489">
        <v>547</v>
      </c>
      <c r="BD114" s="472">
        <v>2012</v>
      </c>
      <c r="BE114" s="31"/>
      <c r="BF114" s="472" t="s">
        <v>600</v>
      </c>
      <c r="BG114" s="472">
        <v>2008</v>
      </c>
      <c r="BH114" s="31" t="s">
        <v>590</v>
      </c>
      <c r="BI114" s="31"/>
      <c r="BJ114" s="124"/>
      <c r="BK114" s="124"/>
      <c r="BL114" s="124"/>
      <c r="BM114" s="124"/>
      <c r="BN114" s="124"/>
      <c r="BO114" s="124" t="s">
        <v>335</v>
      </c>
      <c r="BP114" s="124"/>
      <c r="BQ114" s="124"/>
      <c r="BR114" s="124"/>
      <c r="BS114" s="124"/>
      <c r="BT114" s="139" t="s">
        <v>335</v>
      </c>
      <c r="BU114" s="139" t="s">
        <v>335</v>
      </c>
      <c r="BV114" s="139"/>
      <c r="BW114" s="139"/>
      <c r="BX114" s="139"/>
      <c r="BY114" s="139"/>
      <c r="BZ114" s="139" t="s">
        <v>335</v>
      </c>
      <c r="CA114" s="139" t="s">
        <v>335</v>
      </c>
      <c r="CB114" s="139"/>
      <c r="CC114" s="139"/>
      <c r="CD114" s="139"/>
      <c r="CE114" s="17" t="s">
        <v>506</v>
      </c>
      <c r="CF114" s="17"/>
      <c r="CG114" s="17"/>
      <c r="CH114" s="17"/>
      <c r="CI114" s="144" t="s">
        <v>565</v>
      </c>
      <c r="CJ114" s="101"/>
    </row>
    <row r="115" spans="1:88" s="100" customFormat="1" ht="15" customHeight="1">
      <c r="A115" s="77">
        <v>102</v>
      </c>
      <c r="B115" s="77">
        <v>12</v>
      </c>
      <c r="C115" s="179"/>
      <c r="D115" s="124" t="s">
        <v>335</v>
      </c>
      <c r="E115" s="124" t="s">
        <v>335</v>
      </c>
      <c r="F115" s="124" t="s">
        <v>335</v>
      </c>
      <c r="G115" s="108" t="s">
        <v>309</v>
      </c>
      <c r="H115" s="472"/>
      <c r="I115" s="128" t="s">
        <v>39</v>
      </c>
      <c r="J115" s="472" t="s">
        <v>604</v>
      </c>
      <c r="K115" s="472" t="s">
        <v>48</v>
      </c>
      <c r="L115" s="472">
        <v>1</v>
      </c>
      <c r="M115" s="472"/>
      <c r="N115" s="31" t="s">
        <v>100</v>
      </c>
      <c r="O115" s="56" t="s">
        <v>114</v>
      </c>
      <c r="P115" s="141" t="s">
        <v>420</v>
      </c>
      <c r="Q115" s="56" t="s">
        <v>325</v>
      </c>
      <c r="R115" s="105" t="s">
        <v>1648</v>
      </c>
      <c r="S115" s="141" t="s">
        <v>1644</v>
      </c>
      <c r="T115" s="106" t="str">
        <f t="shared" si="50"/>
        <v>Lumajang, 13 FEBRUARI 1969</v>
      </c>
      <c r="U115" s="188">
        <v>25247</v>
      </c>
      <c r="V115" s="129">
        <v>40007</v>
      </c>
      <c r="W115" s="56">
        <f t="shared" ca="1" si="43"/>
        <v>41786</v>
      </c>
      <c r="X115" s="130">
        <f t="shared" ref="X115:X123" ca="1" si="51">W115-U115</f>
        <v>16539</v>
      </c>
      <c r="Y115" s="130">
        <f t="shared" ca="1" si="42"/>
        <v>1779</v>
      </c>
      <c r="Z115" s="88">
        <f t="shared" ca="1" si="44"/>
        <v>45</v>
      </c>
      <c r="AA115" s="88">
        <f t="shared" ca="1" si="45"/>
        <v>4</v>
      </c>
      <c r="AB115" s="480">
        <f t="shared" ca="1" si="46"/>
        <v>45</v>
      </c>
      <c r="AC115" s="88">
        <f t="shared" ca="1" si="47"/>
        <v>45</v>
      </c>
      <c r="AD115" s="88"/>
      <c r="AE115" s="88"/>
      <c r="AF115" s="88"/>
      <c r="AG115" s="88"/>
      <c r="AH115" s="124" t="s">
        <v>335</v>
      </c>
      <c r="AI115" s="124" t="s">
        <v>335</v>
      </c>
      <c r="AJ115" s="124"/>
      <c r="AK115" s="472">
        <f t="shared" ca="1" si="48"/>
        <v>4</v>
      </c>
      <c r="AL115" s="124">
        <f t="shared" ca="1" si="49"/>
        <v>11</v>
      </c>
      <c r="AM115" s="124"/>
      <c r="AN115" s="124"/>
      <c r="AO115" s="124" t="s">
        <v>498</v>
      </c>
      <c r="AP115" s="124"/>
      <c r="AQ115" s="124" t="s">
        <v>335</v>
      </c>
      <c r="AR115" s="124"/>
      <c r="AS115" s="124" t="s">
        <v>335</v>
      </c>
      <c r="AT115" s="124"/>
      <c r="AU115" s="124" t="s">
        <v>335</v>
      </c>
      <c r="AV115" s="124" t="s">
        <v>335</v>
      </c>
      <c r="AW115" s="124" t="s">
        <v>335</v>
      </c>
      <c r="AX115" s="31" t="s">
        <v>220</v>
      </c>
      <c r="AY115" s="124" t="s">
        <v>335</v>
      </c>
      <c r="AZ115" s="124" t="s">
        <v>335</v>
      </c>
      <c r="BA115" s="472">
        <v>548</v>
      </c>
      <c r="BB115" s="472">
        <v>2011</v>
      </c>
      <c r="BC115" s="489">
        <v>549</v>
      </c>
      <c r="BD115" s="472">
        <v>2012</v>
      </c>
      <c r="BE115" s="31" t="s">
        <v>755</v>
      </c>
      <c r="BF115" s="472" t="s">
        <v>597</v>
      </c>
      <c r="BG115" s="472">
        <v>1992</v>
      </c>
      <c r="BH115" s="31" t="s">
        <v>620</v>
      </c>
      <c r="BI115" s="31"/>
      <c r="BJ115" s="124"/>
      <c r="BK115" s="124"/>
      <c r="BL115" s="124"/>
      <c r="BM115" s="124"/>
      <c r="BN115" s="124"/>
      <c r="BO115" s="124" t="s">
        <v>335</v>
      </c>
      <c r="BP115" s="124"/>
      <c r="BQ115" s="124"/>
      <c r="BR115" s="124"/>
      <c r="BS115" s="124"/>
      <c r="BT115" s="139" t="s">
        <v>335</v>
      </c>
      <c r="BU115" s="139" t="s">
        <v>335</v>
      </c>
      <c r="BV115" s="139"/>
      <c r="BW115" s="139"/>
      <c r="BX115" s="139"/>
      <c r="BY115" s="139"/>
      <c r="BZ115" s="139" t="s">
        <v>335</v>
      </c>
      <c r="CA115" s="139" t="s">
        <v>335</v>
      </c>
      <c r="CB115" s="139"/>
      <c r="CC115" s="139"/>
      <c r="CD115" s="139"/>
      <c r="CE115" s="31" t="s">
        <v>541</v>
      </c>
      <c r="CF115" s="31"/>
      <c r="CG115" s="31"/>
      <c r="CH115" s="31"/>
      <c r="CI115" s="138" t="s">
        <v>559</v>
      </c>
      <c r="CJ115" s="101"/>
    </row>
    <row r="116" spans="1:88" s="100" customFormat="1" ht="15" customHeight="1">
      <c r="A116" s="77">
        <v>103</v>
      </c>
      <c r="B116" s="77">
        <v>13</v>
      </c>
      <c r="C116" s="179"/>
      <c r="D116" s="124" t="s">
        <v>335</v>
      </c>
      <c r="E116" s="124" t="s">
        <v>335</v>
      </c>
      <c r="F116" s="124" t="s">
        <v>335</v>
      </c>
      <c r="G116" s="203" t="s">
        <v>314</v>
      </c>
      <c r="H116" s="472" t="s">
        <v>38</v>
      </c>
      <c r="I116" s="472"/>
      <c r="J116" s="472" t="s">
        <v>604</v>
      </c>
      <c r="K116" s="472" t="s">
        <v>48</v>
      </c>
      <c r="L116" s="472">
        <v>1</v>
      </c>
      <c r="M116" s="472"/>
      <c r="N116" s="31" t="s">
        <v>100</v>
      </c>
      <c r="O116" s="56" t="s">
        <v>115</v>
      </c>
      <c r="P116" s="56" t="s">
        <v>290</v>
      </c>
      <c r="Q116" s="56" t="s">
        <v>266</v>
      </c>
      <c r="R116" s="105" t="s">
        <v>1648</v>
      </c>
      <c r="S116" s="56" t="s">
        <v>1641</v>
      </c>
      <c r="T116" s="106" t="str">
        <f t="shared" si="50"/>
        <v>Lumajang, 26 NOPEMBER 1981</v>
      </c>
      <c r="U116" s="188">
        <v>29916</v>
      </c>
      <c r="V116" s="129">
        <v>40371</v>
      </c>
      <c r="W116" s="56">
        <f t="shared" ca="1" si="43"/>
        <v>41786</v>
      </c>
      <c r="X116" s="130">
        <f t="shared" ca="1" si="51"/>
        <v>11870</v>
      </c>
      <c r="Y116" s="130">
        <f t="shared" ca="1" si="42"/>
        <v>1415</v>
      </c>
      <c r="Z116" s="88">
        <f t="shared" ca="1" si="44"/>
        <v>32</v>
      </c>
      <c r="AA116" s="88">
        <f t="shared" ca="1" si="45"/>
        <v>6</v>
      </c>
      <c r="AB116" s="480">
        <f t="shared" ca="1" si="46"/>
        <v>32</v>
      </c>
      <c r="AC116" s="88">
        <f t="shared" ca="1" si="47"/>
        <v>32</v>
      </c>
      <c r="AD116" s="88"/>
      <c r="AE116" s="88"/>
      <c r="AF116" s="88"/>
      <c r="AG116" s="88"/>
      <c r="AH116" s="124" t="s">
        <v>335</v>
      </c>
      <c r="AI116" s="124" t="s">
        <v>335</v>
      </c>
      <c r="AJ116" s="124"/>
      <c r="AK116" s="472">
        <f t="shared" ca="1" si="48"/>
        <v>3</v>
      </c>
      <c r="AL116" s="124">
        <f t="shared" ca="1" si="49"/>
        <v>11</v>
      </c>
      <c r="AM116" s="124"/>
      <c r="AN116" s="124"/>
      <c r="AO116" s="124" t="s">
        <v>499</v>
      </c>
      <c r="AP116" s="124"/>
      <c r="AQ116" s="124" t="s">
        <v>335</v>
      </c>
      <c r="AR116" s="124"/>
      <c r="AS116" s="124" t="s">
        <v>335</v>
      </c>
      <c r="AT116" s="124"/>
      <c r="AU116" s="124" t="s">
        <v>335</v>
      </c>
      <c r="AV116" s="124" t="s">
        <v>335</v>
      </c>
      <c r="AW116" s="124" t="s">
        <v>335</v>
      </c>
      <c r="AX116" s="31" t="s">
        <v>220</v>
      </c>
      <c r="AY116" s="124" t="s">
        <v>335</v>
      </c>
      <c r="AZ116" s="124" t="s">
        <v>335</v>
      </c>
      <c r="BA116" s="472">
        <v>547</v>
      </c>
      <c r="BB116" s="472">
        <v>2011</v>
      </c>
      <c r="BC116" s="489">
        <v>548</v>
      </c>
      <c r="BD116" s="472">
        <v>2012</v>
      </c>
      <c r="BE116" s="31"/>
      <c r="BF116" s="472" t="s">
        <v>71</v>
      </c>
      <c r="BG116" s="472">
        <v>2011</v>
      </c>
      <c r="BH116" s="139" t="s">
        <v>589</v>
      </c>
      <c r="BI116" s="139"/>
      <c r="BJ116" s="124"/>
      <c r="BK116" s="124"/>
      <c r="BL116" s="124"/>
      <c r="BM116" s="124"/>
      <c r="BN116" s="124"/>
      <c r="BO116" s="124" t="s">
        <v>335</v>
      </c>
      <c r="BP116" s="124"/>
      <c r="BQ116" s="124"/>
      <c r="BR116" s="124"/>
      <c r="BS116" s="124"/>
      <c r="BT116" s="139" t="s">
        <v>335</v>
      </c>
      <c r="BU116" s="139" t="s">
        <v>335</v>
      </c>
      <c r="BV116" s="139"/>
      <c r="BW116" s="139"/>
      <c r="BX116" s="139"/>
      <c r="BY116" s="139"/>
      <c r="BZ116" s="139" t="s">
        <v>335</v>
      </c>
      <c r="CA116" s="139" t="s">
        <v>335</v>
      </c>
      <c r="CB116" s="139"/>
      <c r="CC116" s="139"/>
      <c r="CD116" s="139"/>
      <c r="CE116" s="17" t="s">
        <v>512</v>
      </c>
      <c r="CF116" s="17"/>
      <c r="CG116" s="17"/>
      <c r="CH116" s="17"/>
      <c r="CI116" s="144" t="s">
        <v>567</v>
      </c>
      <c r="CJ116" s="101"/>
    </row>
    <row r="117" spans="1:88" s="100" customFormat="1" ht="15" customHeight="1">
      <c r="A117" s="77">
        <v>104</v>
      </c>
      <c r="B117" s="77">
        <v>15</v>
      </c>
      <c r="C117" s="179"/>
      <c r="D117" s="124" t="s">
        <v>335</v>
      </c>
      <c r="E117" s="124" t="s">
        <v>335</v>
      </c>
      <c r="F117" s="124" t="s">
        <v>335</v>
      </c>
      <c r="G117" s="203" t="s">
        <v>679</v>
      </c>
      <c r="H117" s="472" t="s">
        <v>38</v>
      </c>
      <c r="I117" s="472"/>
      <c r="J117" s="472" t="s">
        <v>604</v>
      </c>
      <c r="K117" s="472" t="s">
        <v>48</v>
      </c>
      <c r="L117" s="472">
        <v>1</v>
      </c>
      <c r="M117" s="472"/>
      <c r="N117" s="31" t="s">
        <v>100</v>
      </c>
      <c r="O117" s="187" t="s">
        <v>286</v>
      </c>
      <c r="P117" s="187" t="s">
        <v>417</v>
      </c>
      <c r="Q117" s="187" t="s">
        <v>274</v>
      </c>
      <c r="R117" s="105" t="s">
        <v>1648</v>
      </c>
      <c r="S117" s="187" t="s">
        <v>1645</v>
      </c>
      <c r="T117" s="106" t="str">
        <f t="shared" si="50"/>
        <v>Lumajang, 23 MARET 1987</v>
      </c>
      <c r="U117" s="188">
        <v>31859</v>
      </c>
      <c r="V117" s="129">
        <v>40422</v>
      </c>
      <c r="W117" s="56">
        <f t="shared" ca="1" si="43"/>
        <v>41786</v>
      </c>
      <c r="X117" s="130">
        <f t="shared" ca="1" si="51"/>
        <v>9927</v>
      </c>
      <c r="Y117" s="130">
        <f t="shared" ca="1" si="42"/>
        <v>1364</v>
      </c>
      <c r="Z117" s="88">
        <f t="shared" ca="1" si="44"/>
        <v>27</v>
      </c>
      <c r="AA117" s="88">
        <f t="shared" ca="1" si="45"/>
        <v>2</v>
      </c>
      <c r="AB117" s="480">
        <f t="shared" ca="1" si="46"/>
        <v>27</v>
      </c>
      <c r="AC117" s="88">
        <f t="shared" ca="1" si="47"/>
        <v>27</v>
      </c>
      <c r="AD117" s="190"/>
      <c r="AE117" s="190"/>
      <c r="AF117" s="190"/>
      <c r="AG117" s="190"/>
      <c r="AH117" s="124" t="s">
        <v>335</v>
      </c>
      <c r="AI117" s="124" t="s">
        <v>335</v>
      </c>
      <c r="AJ117" s="124"/>
      <c r="AK117" s="472">
        <f t="shared" ca="1" si="48"/>
        <v>3</v>
      </c>
      <c r="AL117" s="124">
        <f t="shared" ca="1" si="49"/>
        <v>9</v>
      </c>
      <c r="AM117" s="124"/>
      <c r="AN117" s="124"/>
      <c r="AO117" s="124" t="s">
        <v>453</v>
      </c>
      <c r="AP117" s="124"/>
      <c r="AQ117" s="124" t="s">
        <v>335</v>
      </c>
      <c r="AR117" s="124"/>
      <c r="AS117" s="124" t="s">
        <v>335</v>
      </c>
      <c r="AT117" s="124"/>
      <c r="AU117" s="124" t="s">
        <v>335</v>
      </c>
      <c r="AV117" s="124" t="s">
        <v>335</v>
      </c>
      <c r="AW117" s="124" t="s">
        <v>335</v>
      </c>
      <c r="AX117" s="31" t="s">
        <v>220</v>
      </c>
      <c r="AY117" s="124" t="s">
        <v>335</v>
      </c>
      <c r="AZ117" s="124" t="s">
        <v>335</v>
      </c>
      <c r="BA117" s="472">
        <v>547</v>
      </c>
      <c r="BB117" s="472">
        <v>2011</v>
      </c>
      <c r="BC117" s="489">
        <v>548</v>
      </c>
      <c r="BD117" s="472">
        <v>2012</v>
      </c>
      <c r="BE117" s="31"/>
      <c r="BF117" s="472" t="s">
        <v>600</v>
      </c>
      <c r="BG117" s="472">
        <v>2007</v>
      </c>
      <c r="BH117" s="31" t="s">
        <v>590</v>
      </c>
      <c r="BI117" s="31"/>
      <c r="BJ117" s="124"/>
      <c r="BK117" s="124"/>
      <c r="BL117" s="124"/>
      <c r="BM117" s="124"/>
      <c r="BN117" s="124"/>
      <c r="BO117" s="124" t="s">
        <v>335</v>
      </c>
      <c r="BP117" s="124"/>
      <c r="BQ117" s="124"/>
      <c r="BR117" s="124"/>
      <c r="BS117" s="124"/>
      <c r="BT117" s="139" t="s">
        <v>335</v>
      </c>
      <c r="BU117" s="139" t="s">
        <v>335</v>
      </c>
      <c r="BV117" s="139"/>
      <c r="BW117" s="139"/>
      <c r="BX117" s="139"/>
      <c r="BY117" s="139"/>
      <c r="BZ117" s="139" t="s">
        <v>335</v>
      </c>
      <c r="CA117" s="139" t="s">
        <v>335</v>
      </c>
      <c r="CB117" s="139"/>
      <c r="CC117" s="139"/>
      <c r="CD117" s="139"/>
      <c r="CE117" s="31" t="s">
        <v>514</v>
      </c>
      <c r="CF117" s="31"/>
      <c r="CG117" s="31"/>
      <c r="CH117" s="31"/>
      <c r="CI117" s="144" t="s">
        <v>566</v>
      </c>
      <c r="CJ117" s="101"/>
    </row>
    <row r="118" spans="1:88" s="100" customFormat="1" ht="15" customHeight="1">
      <c r="A118" s="77">
        <v>105</v>
      </c>
      <c r="B118" s="77">
        <v>16</v>
      </c>
      <c r="C118" s="179"/>
      <c r="D118" s="124" t="s">
        <v>335</v>
      </c>
      <c r="E118" s="124" t="s">
        <v>335</v>
      </c>
      <c r="F118" s="124" t="s">
        <v>335</v>
      </c>
      <c r="G118" s="204" t="s">
        <v>318</v>
      </c>
      <c r="H118" s="472" t="s">
        <v>38</v>
      </c>
      <c r="I118" s="472"/>
      <c r="J118" s="472" t="s">
        <v>604</v>
      </c>
      <c r="K118" s="472" t="s">
        <v>48</v>
      </c>
      <c r="L118" s="472">
        <v>1</v>
      </c>
      <c r="M118" s="472"/>
      <c r="N118" s="31" t="s">
        <v>100</v>
      </c>
      <c r="O118" s="141" t="s">
        <v>321</v>
      </c>
      <c r="P118" s="187" t="s">
        <v>423</v>
      </c>
      <c r="Q118" s="141" t="s">
        <v>215</v>
      </c>
      <c r="R118" s="105" t="s">
        <v>1648</v>
      </c>
      <c r="S118" s="187" t="s">
        <v>1740</v>
      </c>
      <c r="T118" s="106" t="str">
        <f t="shared" si="50"/>
        <v>Lumajang, 31 JANUARI 1961</v>
      </c>
      <c r="U118" s="188">
        <v>22312</v>
      </c>
      <c r="V118" s="129">
        <v>40735</v>
      </c>
      <c r="W118" s="56">
        <f t="shared" ca="1" si="43"/>
        <v>41786</v>
      </c>
      <c r="X118" s="130">
        <f t="shared" ca="1" si="51"/>
        <v>19474</v>
      </c>
      <c r="Y118" s="130">
        <f t="shared" ca="1" si="42"/>
        <v>1051</v>
      </c>
      <c r="Z118" s="88">
        <f t="shared" ca="1" si="44"/>
        <v>53</v>
      </c>
      <c r="AA118" s="88">
        <f t="shared" ca="1" si="45"/>
        <v>4</v>
      </c>
      <c r="AB118" s="480">
        <f t="shared" ca="1" si="46"/>
        <v>53</v>
      </c>
      <c r="AC118" s="88">
        <f t="shared" ca="1" si="47"/>
        <v>53</v>
      </c>
      <c r="AD118" s="133">
        <v>1</v>
      </c>
      <c r="AE118" s="133"/>
      <c r="AF118" s="133"/>
      <c r="AG118" s="133"/>
      <c r="AH118" s="124" t="s">
        <v>335</v>
      </c>
      <c r="AI118" s="124" t="s">
        <v>335</v>
      </c>
      <c r="AJ118" s="124"/>
      <c r="AK118" s="472">
        <f t="shared" ca="1" si="48"/>
        <v>2</v>
      </c>
      <c r="AL118" s="124">
        <f t="shared" ca="1" si="49"/>
        <v>11</v>
      </c>
      <c r="AM118" s="124"/>
      <c r="AN118" s="124"/>
      <c r="AO118" s="124" t="s">
        <v>501</v>
      </c>
      <c r="AP118" s="124"/>
      <c r="AQ118" s="124" t="s">
        <v>335</v>
      </c>
      <c r="AR118" s="124"/>
      <c r="AS118" s="124" t="s">
        <v>335</v>
      </c>
      <c r="AT118" s="124"/>
      <c r="AU118" s="124" t="s">
        <v>335</v>
      </c>
      <c r="AV118" s="124" t="s">
        <v>335</v>
      </c>
      <c r="AW118" s="124" t="s">
        <v>335</v>
      </c>
      <c r="AX118" s="31" t="s">
        <v>220</v>
      </c>
      <c r="AY118" s="124" t="s">
        <v>335</v>
      </c>
      <c r="AZ118" s="124" t="s">
        <v>335</v>
      </c>
      <c r="BA118" s="472">
        <v>547</v>
      </c>
      <c r="BB118" s="472">
        <v>2011</v>
      </c>
      <c r="BC118" s="489">
        <v>547</v>
      </c>
      <c r="BD118" s="472">
        <v>2012</v>
      </c>
      <c r="BE118" s="31"/>
      <c r="BF118" s="124" t="s">
        <v>335</v>
      </c>
      <c r="BG118" s="124" t="s">
        <v>335</v>
      </c>
      <c r="BH118" s="139" t="s">
        <v>335</v>
      </c>
      <c r="BI118" s="139"/>
      <c r="BJ118" s="124"/>
      <c r="BK118" s="124"/>
      <c r="BL118" s="124"/>
      <c r="BM118" s="124"/>
      <c r="BN118" s="124"/>
      <c r="BO118" s="124" t="s">
        <v>335</v>
      </c>
      <c r="BP118" s="124"/>
      <c r="BQ118" s="124"/>
      <c r="BR118" s="124"/>
      <c r="BS118" s="124"/>
      <c r="BT118" s="139" t="s">
        <v>335</v>
      </c>
      <c r="BU118" s="139" t="s">
        <v>335</v>
      </c>
      <c r="BV118" s="139"/>
      <c r="BW118" s="139"/>
      <c r="BX118" s="139"/>
      <c r="BY118" s="139"/>
      <c r="BZ118" s="139" t="s">
        <v>335</v>
      </c>
      <c r="CA118" s="139" t="s">
        <v>335</v>
      </c>
      <c r="CB118" s="139"/>
      <c r="CC118" s="139"/>
      <c r="CD118" s="139"/>
      <c r="CE118" s="17" t="s">
        <v>660</v>
      </c>
      <c r="CF118" s="17"/>
      <c r="CG118" s="17"/>
      <c r="CH118" s="17"/>
      <c r="CI118" s="144" t="s">
        <v>335</v>
      </c>
      <c r="CJ118" s="101"/>
    </row>
    <row r="119" spans="1:88" s="100" customFormat="1" ht="15" customHeight="1">
      <c r="A119" s="77">
        <v>106</v>
      </c>
      <c r="B119" s="77">
        <v>17</v>
      </c>
      <c r="C119" s="179"/>
      <c r="D119" s="124" t="s">
        <v>335</v>
      </c>
      <c r="E119" s="124" t="s">
        <v>335</v>
      </c>
      <c r="F119" s="124" t="s">
        <v>335</v>
      </c>
      <c r="G119" s="209" t="s">
        <v>408</v>
      </c>
      <c r="H119" s="472" t="s">
        <v>38</v>
      </c>
      <c r="I119" s="472"/>
      <c r="J119" s="472" t="s">
        <v>604</v>
      </c>
      <c r="K119" s="472" t="s">
        <v>48</v>
      </c>
      <c r="L119" s="472">
        <v>1</v>
      </c>
      <c r="M119" s="472"/>
      <c r="N119" s="31" t="s">
        <v>100</v>
      </c>
      <c r="O119" s="187" t="s">
        <v>262</v>
      </c>
      <c r="P119" s="187" t="s">
        <v>423</v>
      </c>
      <c r="Q119" s="187" t="s">
        <v>267</v>
      </c>
      <c r="R119" s="105" t="s">
        <v>1648</v>
      </c>
      <c r="S119" s="187" t="s">
        <v>1643</v>
      </c>
      <c r="T119" s="106" t="str">
        <f t="shared" si="50"/>
        <v>Lumajang, 11 JANUARI 1980</v>
      </c>
      <c r="U119" s="188">
        <v>29231</v>
      </c>
      <c r="V119" s="129">
        <v>40735</v>
      </c>
      <c r="W119" s="56">
        <f t="shared" ca="1" si="43"/>
        <v>41786</v>
      </c>
      <c r="X119" s="130">
        <f t="shared" ca="1" si="51"/>
        <v>12555</v>
      </c>
      <c r="Y119" s="130">
        <f t="shared" ca="1" si="42"/>
        <v>1051</v>
      </c>
      <c r="Z119" s="88">
        <f t="shared" ca="1" si="44"/>
        <v>34</v>
      </c>
      <c r="AA119" s="88">
        <f t="shared" ca="1" si="45"/>
        <v>5</v>
      </c>
      <c r="AB119" s="480">
        <f t="shared" ca="1" si="46"/>
        <v>34</v>
      </c>
      <c r="AC119" s="88">
        <f t="shared" ca="1" si="47"/>
        <v>34</v>
      </c>
      <c r="AD119" s="190"/>
      <c r="AE119" s="190"/>
      <c r="AF119" s="190"/>
      <c r="AG119" s="190"/>
      <c r="AH119" s="124" t="s">
        <v>335</v>
      </c>
      <c r="AI119" s="124" t="s">
        <v>335</v>
      </c>
      <c r="AJ119" s="124"/>
      <c r="AK119" s="472">
        <f t="shared" ca="1" si="48"/>
        <v>2</v>
      </c>
      <c r="AL119" s="124">
        <f t="shared" ca="1" si="49"/>
        <v>11</v>
      </c>
      <c r="AM119" s="124"/>
      <c r="AN119" s="124"/>
      <c r="AO119" s="124" t="s">
        <v>501</v>
      </c>
      <c r="AP119" s="124"/>
      <c r="AQ119" s="124" t="s">
        <v>335</v>
      </c>
      <c r="AR119" s="124"/>
      <c r="AS119" s="124" t="s">
        <v>335</v>
      </c>
      <c r="AT119" s="124"/>
      <c r="AU119" s="124" t="s">
        <v>335</v>
      </c>
      <c r="AV119" s="124" t="s">
        <v>335</v>
      </c>
      <c r="AW119" s="124" t="s">
        <v>335</v>
      </c>
      <c r="AX119" s="31" t="s">
        <v>220</v>
      </c>
      <c r="AY119" s="124" t="s">
        <v>335</v>
      </c>
      <c r="AZ119" s="124" t="s">
        <v>335</v>
      </c>
      <c r="BA119" s="472">
        <v>547</v>
      </c>
      <c r="BB119" s="472">
        <v>2011</v>
      </c>
      <c r="BC119" s="489">
        <v>547</v>
      </c>
      <c r="BD119" s="472">
        <v>2012</v>
      </c>
      <c r="BE119" s="31"/>
      <c r="BF119" s="472" t="s">
        <v>62</v>
      </c>
      <c r="BG119" s="472">
        <v>1995</v>
      </c>
      <c r="BH119" s="139" t="s">
        <v>335</v>
      </c>
      <c r="BI119" s="139"/>
      <c r="BJ119" s="124"/>
      <c r="BK119" s="124"/>
      <c r="BL119" s="124"/>
      <c r="BM119" s="124"/>
      <c r="BN119" s="124"/>
      <c r="BO119" s="124" t="s">
        <v>335</v>
      </c>
      <c r="BP119" s="124"/>
      <c r="BQ119" s="124"/>
      <c r="BR119" s="124"/>
      <c r="BS119" s="124"/>
      <c r="BT119" s="139" t="s">
        <v>335</v>
      </c>
      <c r="BU119" s="139" t="s">
        <v>335</v>
      </c>
      <c r="BV119" s="139"/>
      <c r="BW119" s="139"/>
      <c r="BX119" s="139"/>
      <c r="BY119" s="139"/>
      <c r="BZ119" s="139" t="s">
        <v>335</v>
      </c>
      <c r="CA119" s="139" t="s">
        <v>335</v>
      </c>
      <c r="CB119" s="139"/>
      <c r="CC119" s="139"/>
      <c r="CD119" s="139"/>
      <c r="CE119" s="17" t="s">
        <v>512</v>
      </c>
      <c r="CF119" s="17"/>
      <c r="CG119" s="17"/>
      <c r="CH119" s="17"/>
      <c r="CI119" s="144" t="s">
        <v>335</v>
      </c>
      <c r="CJ119" s="101"/>
    </row>
    <row r="120" spans="1:88" s="100" customFormat="1" ht="15" customHeight="1">
      <c r="A120" s="77">
        <v>107</v>
      </c>
      <c r="B120" s="77">
        <v>18</v>
      </c>
      <c r="C120" s="179"/>
      <c r="D120" s="124" t="s">
        <v>335</v>
      </c>
      <c r="E120" s="124" t="s">
        <v>335</v>
      </c>
      <c r="F120" s="124" t="s">
        <v>335</v>
      </c>
      <c r="G120" s="210" t="s">
        <v>319</v>
      </c>
      <c r="H120" s="472" t="s">
        <v>38</v>
      </c>
      <c r="I120" s="472"/>
      <c r="J120" s="472" t="s">
        <v>604</v>
      </c>
      <c r="K120" s="472" t="s">
        <v>48</v>
      </c>
      <c r="L120" s="472">
        <v>1</v>
      </c>
      <c r="M120" s="472"/>
      <c r="N120" s="31" t="s">
        <v>100</v>
      </c>
      <c r="O120" s="128">
        <v>25</v>
      </c>
      <c r="P120" s="187" t="s">
        <v>419</v>
      </c>
      <c r="Q120" s="187" t="s">
        <v>266</v>
      </c>
      <c r="R120" s="105" t="s">
        <v>1648</v>
      </c>
      <c r="S120" s="187" t="s">
        <v>1735</v>
      </c>
      <c r="T120" s="106" t="str">
        <f t="shared" si="50"/>
        <v>Lumajang, 25 JUNI 1981</v>
      </c>
      <c r="U120" s="188">
        <v>29762</v>
      </c>
      <c r="V120" s="129">
        <v>40370</v>
      </c>
      <c r="W120" s="56">
        <f t="shared" ca="1" si="43"/>
        <v>41786</v>
      </c>
      <c r="X120" s="130">
        <f t="shared" ca="1" si="51"/>
        <v>12024</v>
      </c>
      <c r="Y120" s="130">
        <f t="shared" ca="1" si="42"/>
        <v>1416</v>
      </c>
      <c r="Z120" s="88">
        <f t="shared" ca="1" si="44"/>
        <v>32</v>
      </c>
      <c r="AA120" s="88">
        <f t="shared" ca="1" si="45"/>
        <v>11</v>
      </c>
      <c r="AB120" s="480">
        <f t="shared" ca="1" si="46"/>
        <v>32</v>
      </c>
      <c r="AC120" s="88">
        <f t="shared" ca="1" si="47"/>
        <v>32</v>
      </c>
      <c r="AD120" s="190"/>
      <c r="AE120" s="190"/>
      <c r="AF120" s="190"/>
      <c r="AG120" s="190"/>
      <c r="AH120" s="124" t="s">
        <v>335</v>
      </c>
      <c r="AI120" s="124" t="s">
        <v>335</v>
      </c>
      <c r="AJ120" s="124"/>
      <c r="AK120" s="472">
        <f t="shared" ca="1" si="48"/>
        <v>3</v>
      </c>
      <c r="AL120" s="124">
        <f t="shared" ca="1" si="49"/>
        <v>11</v>
      </c>
      <c r="AM120" s="124"/>
      <c r="AN120" s="124"/>
      <c r="AO120" s="124" t="s">
        <v>499</v>
      </c>
      <c r="AP120" s="124"/>
      <c r="AQ120" s="124" t="s">
        <v>335</v>
      </c>
      <c r="AR120" s="124"/>
      <c r="AS120" s="124" t="s">
        <v>335</v>
      </c>
      <c r="AT120" s="124"/>
      <c r="AU120" s="124" t="s">
        <v>335</v>
      </c>
      <c r="AV120" s="124" t="s">
        <v>335</v>
      </c>
      <c r="AW120" s="124" t="s">
        <v>335</v>
      </c>
      <c r="AX120" s="31" t="s">
        <v>220</v>
      </c>
      <c r="AY120" s="124" t="s">
        <v>335</v>
      </c>
      <c r="AZ120" s="124" t="s">
        <v>335</v>
      </c>
      <c r="BA120" s="472">
        <v>545</v>
      </c>
      <c r="BB120" s="472">
        <v>2011</v>
      </c>
      <c r="BC120" s="489">
        <v>547</v>
      </c>
      <c r="BD120" s="472">
        <v>2012</v>
      </c>
      <c r="BE120" s="31"/>
      <c r="BF120" s="472" t="s">
        <v>63</v>
      </c>
      <c r="BG120" s="472">
        <v>1998</v>
      </c>
      <c r="BH120" s="139" t="s">
        <v>335</v>
      </c>
      <c r="BI120" s="139"/>
      <c r="BJ120" s="124"/>
      <c r="BK120" s="124"/>
      <c r="BL120" s="124"/>
      <c r="BM120" s="124"/>
      <c r="BN120" s="124"/>
      <c r="BO120" s="124" t="s">
        <v>335</v>
      </c>
      <c r="BP120" s="124"/>
      <c r="BQ120" s="124"/>
      <c r="BR120" s="124"/>
      <c r="BS120" s="124"/>
      <c r="BT120" s="139" t="s">
        <v>335</v>
      </c>
      <c r="BU120" s="139" t="s">
        <v>335</v>
      </c>
      <c r="BV120" s="139"/>
      <c r="BW120" s="139"/>
      <c r="BX120" s="139"/>
      <c r="BY120" s="139"/>
      <c r="BZ120" s="139" t="s">
        <v>335</v>
      </c>
      <c r="CA120" s="139" t="s">
        <v>335</v>
      </c>
      <c r="CB120" s="139"/>
      <c r="CC120" s="139"/>
      <c r="CD120" s="139"/>
      <c r="CE120" s="17" t="s">
        <v>661</v>
      </c>
      <c r="CF120" s="17"/>
      <c r="CG120" s="17"/>
      <c r="CH120" s="17"/>
      <c r="CI120" s="144" t="s">
        <v>563</v>
      </c>
      <c r="CJ120" s="101"/>
    </row>
    <row r="121" spans="1:88" s="100" customFormat="1" ht="15" customHeight="1">
      <c r="A121" s="77">
        <v>108</v>
      </c>
      <c r="B121" s="77">
        <v>19</v>
      </c>
      <c r="C121" s="179"/>
      <c r="D121" s="124" t="s">
        <v>335</v>
      </c>
      <c r="E121" s="124" t="s">
        <v>335</v>
      </c>
      <c r="F121" s="124" t="s">
        <v>335</v>
      </c>
      <c r="G121" s="107" t="s">
        <v>317</v>
      </c>
      <c r="H121" s="472" t="s">
        <v>38</v>
      </c>
      <c r="I121" s="472"/>
      <c r="J121" s="472" t="s">
        <v>604</v>
      </c>
      <c r="K121" s="472" t="s">
        <v>48</v>
      </c>
      <c r="L121" s="472">
        <v>1</v>
      </c>
      <c r="M121" s="472"/>
      <c r="N121" s="31" t="s">
        <v>100</v>
      </c>
      <c r="O121" s="187" t="s">
        <v>288</v>
      </c>
      <c r="P121" s="56" t="s">
        <v>418</v>
      </c>
      <c r="Q121" s="187" t="s">
        <v>324</v>
      </c>
      <c r="R121" s="105" t="s">
        <v>1648</v>
      </c>
      <c r="S121" s="56" t="s">
        <v>1647</v>
      </c>
      <c r="T121" s="106" t="str">
        <f t="shared" si="50"/>
        <v>Lumajang, 03 MEI 1992</v>
      </c>
      <c r="U121" s="188">
        <v>33727</v>
      </c>
      <c r="V121" s="129">
        <v>40735</v>
      </c>
      <c r="W121" s="56">
        <f t="shared" ca="1" si="43"/>
        <v>41786</v>
      </c>
      <c r="X121" s="130">
        <f t="shared" ca="1" si="51"/>
        <v>8059</v>
      </c>
      <c r="Y121" s="130">
        <f t="shared" ca="1" si="42"/>
        <v>1051</v>
      </c>
      <c r="Z121" s="88">
        <f t="shared" ca="1" si="44"/>
        <v>22</v>
      </c>
      <c r="AA121" s="88">
        <f t="shared" ca="1" si="45"/>
        <v>1</v>
      </c>
      <c r="AB121" s="480">
        <f t="shared" ca="1" si="46"/>
        <v>22</v>
      </c>
      <c r="AC121" s="88">
        <f t="shared" ca="1" si="47"/>
        <v>22</v>
      </c>
      <c r="AD121" s="133"/>
      <c r="AE121" s="133"/>
      <c r="AF121" s="133"/>
      <c r="AG121" s="133"/>
      <c r="AH121" s="124" t="s">
        <v>335</v>
      </c>
      <c r="AI121" s="124" t="s">
        <v>335</v>
      </c>
      <c r="AJ121" s="124"/>
      <c r="AK121" s="472">
        <f t="shared" ca="1" si="48"/>
        <v>2</v>
      </c>
      <c r="AL121" s="124">
        <f t="shared" ca="1" si="49"/>
        <v>11</v>
      </c>
      <c r="AM121" s="124"/>
      <c r="AN121" s="124"/>
      <c r="AO121" s="124" t="s">
        <v>501</v>
      </c>
      <c r="AP121" s="124"/>
      <c r="AQ121" s="124" t="s">
        <v>335</v>
      </c>
      <c r="AR121" s="124"/>
      <c r="AS121" s="124" t="s">
        <v>335</v>
      </c>
      <c r="AT121" s="124"/>
      <c r="AU121" s="124" t="s">
        <v>335</v>
      </c>
      <c r="AV121" s="124" t="s">
        <v>335</v>
      </c>
      <c r="AW121" s="124" t="s">
        <v>335</v>
      </c>
      <c r="AX121" s="31" t="s">
        <v>220</v>
      </c>
      <c r="AY121" s="124" t="s">
        <v>335</v>
      </c>
      <c r="AZ121" s="124" t="s">
        <v>335</v>
      </c>
      <c r="BA121" s="472">
        <v>547</v>
      </c>
      <c r="BB121" s="472">
        <v>2011</v>
      </c>
      <c r="BC121" s="489">
        <v>548</v>
      </c>
      <c r="BD121" s="472">
        <v>2012</v>
      </c>
      <c r="BE121" s="31"/>
      <c r="BF121" s="472" t="s">
        <v>600</v>
      </c>
      <c r="BG121" s="472">
        <v>2010</v>
      </c>
      <c r="BH121" s="31" t="s">
        <v>588</v>
      </c>
      <c r="BI121" s="31"/>
      <c r="BJ121" s="124"/>
      <c r="BK121" s="124"/>
      <c r="BL121" s="124"/>
      <c r="BM121" s="124"/>
      <c r="BN121" s="124"/>
      <c r="BO121" s="124" t="s">
        <v>335</v>
      </c>
      <c r="BP121" s="124"/>
      <c r="BQ121" s="124"/>
      <c r="BR121" s="124"/>
      <c r="BS121" s="124"/>
      <c r="BT121" s="139" t="s">
        <v>335</v>
      </c>
      <c r="BU121" s="139" t="s">
        <v>335</v>
      </c>
      <c r="BV121" s="139"/>
      <c r="BW121" s="139"/>
      <c r="BX121" s="139"/>
      <c r="BY121" s="139"/>
      <c r="BZ121" s="139" t="s">
        <v>335</v>
      </c>
      <c r="CA121" s="139" t="s">
        <v>335</v>
      </c>
      <c r="CB121" s="139"/>
      <c r="CC121" s="139"/>
      <c r="CD121" s="139"/>
      <c r="CE121" s="31" t="s">
        <v>513</v>
      </c>
      <c r="CF121" s="31"/>
      <c r="CG121" s="31"/>
      <c r="CH121" s="31"/>
      <c r="CI121" s="144" t="s">
        <v>564</v>
      </c>
      <c r="CJ121" s="101"/>
    </row>
    <row r="122" spans="1:88" s="100" customFormat="1" ht="15" customHeight="1">
      <c r="A122" s="77">
        <v>109</v>
      </c>
      <c r="B122" s="77">
        <v>20</v>
      </c>
      <c r="C122" s="179"/>
      <c r="D122" s="124" t="s">
        <v>335</v>
      </c>
      <c r="E122" s="124" t="s">
        <v>335</v>
      </c>
      <c r="F122" s="124" t="s">
        <v>335</v>
      </c>
      <c r="G122" s="205" t="s">
        <v>320</v>
      </c>
      <c r="H122" s="472" t="s">
        <v>38</v>
      </c>
      <c r="I122" s="472"/>
      <c r="J122" s="472" t="s">
        <v>604</v>
      </c>
      <c r="K122" s="472" t="s">
        <v>48</v>
      </c>
      <c r="L122" s="472">
        <v>1</v>
      </c>
      <c r="M122" s="472"/>
      <c r="N122" s="31" t="s">
        <v>100</v>
      </c>
      <c r="O122" s="141" t="s">
        <v>427</v>
      </c>
      <c r="P122" s="141" t="s">
        <v>420</v>
      </c>
      <c r="Q122" s="141" t="s">
        <v>278</v>
      </c>
      <c r="R122" s="105" t="s">
        <v>1648</v>
      </c>
      <c r="S122" s="141" t="s">
        <v>1644</v>
      </c>
      <c r="T122" s="106" t="str">
        <f t="shared" si="50"/>
        <v>Lumajang, 06 FEBRUARI 1967</v>
      </c>
      <c r="U122" s="188">
        <v>24509</v>
      </c>
      <c r="V122" s="129">
        <v>40969</v>
      </c>
      <c r="W122" s="56">
        <f t="shared" ca="1" si="43"/>
        <v>41786</v>
      </c>
      <c r="X122" s="130">
        <f t="shared" ca="1" si="51"/>
        <v>17277</v>
      </c>
      <c r="Y122" s="130">
        <f t="shared" ca="1" si="42"/>
        <v>817</v>
      </c>
      <c r="Z122" s="88">
        <f t="shared" ca="1" si="44"/>
        <v>47</v>
      </c>
      <c r="AA122" s="88">
        <f t="shared" ca="1" si="45"/>
        <v>4</v>
      </c>
      <c r="AB122" s="480">
        <f t="shared" ca="1" si="46"/>
        <v>47</v>
      </c>
      <c r="AC122" s="88">
        <f t="shared" ca="1" si="47"/>
        <v>47</v>
      </c>
      <c r="AD122" s="190"/>
      <c r="AE122" s="190"/>
      <c r="AF122" s="190"/>
      <c r="AG122" s="190"/>
      <c r="AH122" s="124" t="s">
        <v>335</v>
      </c>
      <c r="AI122" s="124" t="s">
        <v>335</v>
      </c>
      <c r="AJ122" s="124"/>
      <c r="AK122" s="472">
        <f t="shared" ca="1" si="48"/>
        <v>2</v>
      </c>
      <c r="AL122" s="124">
        <f t="shared" ca="1" si="49"/>
        <v>3</v>
      </c>
      <c r="AM122" s="124"/>
      <c r="AN122" s="124"/>
      <c r="AO122" s="124" t="s">
        <v>568</v>
      </c>
      <c r="AP122" s="124"/>
      <c r="AQ122" s="124" t="s">
        <v>335</v>
      </c>
      <c r="AR122" s="124"/>
      <c r="AS122" s="124" t="s">
        <v>335</v>
      </c>
      <c r="AT122" s="124"/>
      <c r="AU122" s="124" t="s">
        <v>335</v>
      </c>
      <c r="AV122" s="124" t="s">
        <v>335</v>
      </c>
      <c r="AW122" s="124" t="s">
        <v>335</v>
      </c>
      <c r="AX122" s="31" t="s">
        <v>220</v>
      </c>
      <c r="AY122" s="124" t="s">
        <v>335</v>
      </c>
      <c r="AZ122" s="124" t="s">
        <v>335</v>
      </c>
      <c r="BA122" s="124" t="s">
        <v>335</v>
      </c>
      <c r="BB122" s="124" t="s">
        <v>335</v>
      </c>
      <c r="BC122" s="489">
        <v>549</v>
      </c>
      <c r="BD122" s="124" t="s">
        <v>700</v>
      </c>
      <c r="BE122" s="139"/>
      <c r="BF122" s="472" t="s">
        <v>63</v>
      </c>
      <c r="BG122" s="472">
        <v>1984</v>
      </c>
      <c r="BH122" s="139" t="s">
        <v>335</v>
      </c>
      <c r="BI122" s="139"/>
      <c r="BJ122" s="124"/>
      <c r="BK122" s="124"/>
      <c r="BL122" s="124"/>
      <c r="BM122" s="124"/>
      <c r="BN122" s="124"/>
      <c r="BO122" s="124" t="s">
        <v>335</v>
      </c>
      <c r="BP122" s="124"/>
      <c r="BQ122" s="124"/>
      <c r="BR122" s="124"/>
      <c r="BS122" s="124"/>
      <c r="BT122" s="139" t="s">
        <v>335</v>
      </c>
      <c r="BU122" s="139" t="s">
        <v>335</v>
      </c>
      <c r="BV122" s="139"/>
      <c r="BW122" s="139"/>
      <c r="BX122" s="139"/>
      <c r="BY122" s="139"/>
      <c r="BZ122" s="139" t="s">
        <v>335</v>
      </c>
      <c r="CA122" s="139" t="s">
        <v>335</v>
      </c>
      <c r="CB122" s="139"/>
      <c r="CC122" s="139"/>
      <c r="CD122" s="139"/>
      <c r="CE122" s="17" t="s">
        <v>511</v>
      </c>
      <c r="CF122" s="17"/>
      <c r="CG122" s="17"/>
      <c r="CH122" s="17"/>
      <c r="CI122" s="144" t="s">
        <v>335</v>
      </c>
      <c r="CJ122" s="101"/>
    </row>
    <row r="123" spans="1:88" s="100" customFormat="1" ht="15" customHeight="1">
      <c r="A123" s="77">
        <v>110</v>
      </c>
      <c r="B123" s="77">
        <v>21</v>
      </c>
      <c r="C123" s="132"/>
      <c r="D123" s="132"/>
      <c r="E123" s="132"/>
      <c r="F123" s="124" t="s">
        <v>335</v>
      </c>
      <c r="G123" s="206" t="s">
        <v>713</v>
      </c>
      <c r="H123" s="132"/>
      <c r="I123" s="17" t="s">
        <v>39</v>
      </c>
      <c r="J123" s="472" t="s">
        <v>604</v>
      </c>
      <c r="K123" s="472" t="s">
        <v>48</v>
      </c>
      <c r="L123" s="472">
        <v>1</v>
      </c>
      <c r="M123" s="472"/>
      <c r="N123" s="31" t="s">
        <v>100</v>
      </c>
      <c r="O123" s="187" t="s">
        <v>418</v>
      </c>
      <c r="P123" s="187" t="s">
        <v>426</v>
      </c>
      <c r="Q123" s="187" t="s">
        <v>695</v>
      </c>
      <c r="R123" s="105" t="s">
        <v>1648</v>
      </c>
      <c r="S123" s="187" t="s">
        <v>1736</v>
      </c>
      <c r="T123" s="106" t="str">
        <f t="shared" si="50"/>
        <v>Lumajang, 05 OKTOBER 1991</v>
      </c>
      <c r="U123" s="188">
        <v>33516</v>
      </c>
      <c r="V123" s="129">
        <v>41101</v>
      </c>
      <c r="W123" s="56">
        <f t="shared" ca="1" si="43"/>
        <v>41786</v>
      </c>
      <c r="X123" s="130">
        <f t="shared" ca="1" si="51"/>
        <v>8270</v>
      </c>
      <c r="Y123" s="130">
        <f t="shared" ca="1" si="42"/>
        <v>685</v>
      </c>
      <c r="Z123" s="88">
        <f t="shared" ca="1" si="44"/>
        <v>22</v>
      </c>
      <c r="AA123" s="88">
        <f t="shared" ca="1" si="45"/>
        <v>8</v>
      </c>
      <c r="AB123" s="480">
        <f t="shared" ca="1" si="46"/>
        <v>22</v>
      </c>
      <c r="AC123" s="88">
        <f t="shared" ca="1" si="47"/>
        <v>22</v>
      </c>
      <c r="AD123" s="133"/>
      <c r="AE123" s="133"/>
      <c r="AF123" s="133"/>
      <c r="AG123" s="133"/>
      <c r="AH123" s="124" t="s">
        <v>335</v>
      </c>
      <c r="AI123" s="124" t="s">
        <v>335</v>
      </c>
      <c r="AJ123" s="124"/>
      <c r="AK123" s="472">
        <f t="shared" ca="1" si="48"/>
        <v>1</v>
      </c>
      <c r="AL123" s="124">
        <f t="shared" ca="1" si="49"/>
        <v>11</v>
      </c>
      <c r="AM123" s="124"/>
      <c r="AN123" s="124"/>
      <c r="AO123" s="124" t="s">
        <v>715</v>
      </c>
      <c r="AP123" s="124"/>
      <c r="AQ123" s="124" t="s">
        <v>335</v>
      </c>
      <c r="AR123" s="124"/>
      <c r="AS123" s="124" t="s">
        <v>335</v>
      </c>
      <c r="AT123" s="124"/>
      <c r="AU123" s="124" t="s">
        <v>335</v>
      </c>
      <c r="AV123" s="124" t="s">
        <v>335</v>
      </c>
      <c r="AW123" s="124" t="s">
        <v>335</v>
      </c>
      <c r="AX123" s="31" t="s">
        <v>220</v>
      </c>
      <c r="AY123" s="124" t="s">
        <v>335</v>
      </c>
      <c r="AZ123" s="124" t="s">
        <v>335</v>
      </c>
      <c r="BA123" s="124" t="s">
        <v>335</v>
      </c>
      <c r="BB123" s="124" t="s">
        <v>335</v>
      </c>
      <c r="BC123" s="489">
        <v>548</v>
      </c>
      <c r="BD123" s="124" t="s">
        <v>700</v>
      </c>
      <c r="BE123" s="139"/>
      <c r="BF123" s="77" t="s">
        <v>71</v>
      </c>
      <c r="BG123" s="77">
        <v>2010</v>
      </c>
      <c r="BH123" s="17" t="s">
        <v>74</v>
      </c>
      <c r="BI123" s="17"/>
      <c r="BJ123" s="132"/>
      <c r="BK123" s="132"/>
      <c r="BL123" s="132"/>
      <c r="BM123" s="124"/>
      <c r="BN123" s="132"/>
      <c r="BO123" s="124" t="s">
        <v>335</v>
      </c>
      <c r="BP123" s="124"/>
      <c r="BQ123" s="124"/>
      <c r="BR123" s="124"/>
      <c r="BS123" s="124"/>
      <c r="BT123" s="139" t="s">
        <v>335</v>
      </c>
      <c r="BU123" s="139" t="s">
        <v>335</v>
      </c>
      <c r="BV123" s="139"/>
      <c r="BW123" s="139"/>
      <c r="BX123" s="139"/>
      <c r="BY123" s="139"/>
      <c r="BZ123" s="139" t="s">
        <v>335</v>
      </c>
      <c r="CA123" s="139" t="s">
        <v>335</v>
      </c>
      <c r="CB123" s="139"/>
      <c r="CC123" s="139"/>
      <c r="CD123" s="139"/>
      <c r="CE123" s="17" t="s">
        <v>1681</v>
      </c>
      <c r="CF123" s="17"/>
      <c r="CG123" s="17"/>
      <c r="CH123" s="17"/>
      <c r="CI123" s="132"/>
      <c r="CJ123" s="101"/>
    </row>
    <row r="124" spans="1:88" s="100" customFormat="1" ht="15" customHeight="1">
      <c r="A124" s="77">
        <v>111</v>
      </c>
      <c r="B124" s="77">
        <v>22</v>
      </c>
      <c r="C124" s="132"/>
      <c r="D124" s="132"/>
      <c r="E124" s="132"/>
      <c r="F124" s="124"/>
      <c r="G124" s="206" t="s">
        <v>1894</v>
      </c>
      <c r="H124" s="132" t="s">
        <v>38</v>
      </c>
      <c r="I124" s="17"/>
      <c r="J124" s="868" t="s">
        <v>604</v>
      </c>
      <c r="K124" s="868" t="s">
        <v>48</v>
      </c>
      <c r="L124" s="669"/>
      <c r="M124" s="669"/>
      <c r="N124" s="31" t="s">
        <v>100</v>
      </c>
      <c r="O124" s="187" t="s">
        <v>416</v>
      </c>
      <c r="P124" s="187" t="s">
        <v>419</v>
      </c>
      <c r="Q124" s="187">
        <v>1954</v>
      </c>
      <c r="R124" s="105"/>
      <c r="S124" s="187"/>
      <c r="T124" s="867" t="s">
        <v>2092</v>
      </c>
      <c r="U124" s="188"/>
      <c r="V124" s="129"/>
      <c r="W124" s="56"/>
      <c r="X124" s="130"/>
      <c r="Y124" s="130"/>
      <c r="Z124" s="88"/>
      <c r="AA124" s="88"/>
      <c r="AB124" s="480"/>
      <c r="AC124" s="88"/>
      <c r="AD124" s="133"/>
      <c r="AE124" s="133"/>
      <c r="AF124" s="133"/>
      <c r="AG124" s="133"/>
      <c r="AH124" s="124"/>
      <c r="AI124" s="124"/>
      <c r="AJ124" s="124"/>
      <c r="AK124" s="669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31"/>
      <c r="AY124" s="124"/>
      <c r="AZ124" s="124"/>
      <c r="BA124" s="124"/>
      <c r="BB124" s="124"/>
      <c r="BC124" s="489"/>
      <c r="BD124" s="124"/>
      <c r="BE124" s="139"/>
      <c r="BF124" s="77" t="s">
        <v>63</v>
      </c>
      <c r="BG124" s="77">
        <v>1997</v>
      </c>
      <c r="BH124" s="17"/>
      <c r="BI124" s="17"/>
      <c r="BJ124" s="132"/>
      <c r="BK124" s="132"/>
      <c r="BL124" s="132"/>
      <c r="BM124" s="124"/>
      <c r="BN124" s="132"/>
      <c r="BO124" s="124"/>
      <c r="BP124" s="124"/>
      <c r="BQ124" s="124"/>
      <c r="BR124" s="124"/>
      <c r="BS124" s="124"/>
      <c r="BT124" s="139"/>
      <c r="BU124" s="139"/>
      <c r="BV124" s="139"/>
      <c r="BW124" s="139"/>
      <c r="BX124" s="139"/>
      <c r="BY124" s="139"/>
      <c r="BZ124" s="139"/>
      <c r="CA124" s="139"/>
      <c r="CB124" s="139"/>
      <c r="CC124" s="139"/>
      <c r="CD124" s="139"/>
      <c r="CE124" s="17" t="s">
        <v>2095</v>
      </c>
      <c r="CF124" s="17"/>
      <c r="CG124" s="17"/>
      <c r="CH124" s="869" t="s">
        <v>2096</v>
      </c>
      <c r="CI124" s="132"/>
      <c r="CJ124" s="101"/>
    </row>
    <row r="125" spans="1:88" s="100" customFormat="1" ht="15" customHeight="1">
      <c r="A125" s="77">
        <v>112</v>
      </c>
      <c r="B125" s="77">
        <v>23</v>
      </c>
      <c r="C125" s="132"/>
      <c r="D125" s="132"/>
      <c r="E125" s="132"/>
      <c r="F125" s="124"/>
      <c r="G125" s="206" t="s">
        <v>1780</v>
      </c>
      <c r="H125" s="132" t="s">
        <v>38</v>
      </c>
      <c r="I125" s="17"/>
      <c r="J125" s="868" t="s">
        <v>604</v>
      </c>
      <c r="K125" s="868" t="s">
        <v>48</v>
      </c>
      <c r="L125" s="472">
        <v>1</v>
      </c>
      <c r="M125" s="472"/>
      <c r="N125" s="31" t="s">
        <v>100</v>
      </c>
      <c r="O125" s="187" t="s">
        <v>423</v>
      </c>
      <c r="P125" s="187" t="s">
        <v>417</v>
      </c>
      <c r="Q125" s="187" t="s">
        <v>1781</v>
      </c>
      <c r="R125" s="105" t="s">
        <v>1648</v>
      </c>
      <c r="S125" s="128" t="s">
        <v>1738</v>
      </c>
      <c r="T125" s="106" t="str">
        <f t="shared" si="50"/>
        <v>Lumajang, 01 MARET 1994</v>
      </c>
      <c r="U125" s="188">
        <v>34394</v>
      </c>
      <c r="V125" s="129">
        <v>41685</v>
      </c>
      <c r="W125" s="56">
        <f ca="1">TODAY()</f>
        <v>41786</v>
      </c>
      <c r="X125" s="130">
        <f ca="1">W125-U125</f>
        <v>7392</v>
      </c>
      <c r="Y125" s="130">
        <f ca="1">W125-V125</f>
        <v>101</v>
      </c>
      <c r="Z125" s="88">
        <f ca="1">INT(X125/365)</f>
        <v>20</v>
      </c>
      <c r="AA125" s="88">
        <f ca="1">ROUND(((X125-(Z125*365))/30),0)</f>
        <v>3</v>
      </c>
      <c r="AB125" s="480">
        <f ca="1">DATEDIF(U125,W125,"Y")</f>
        <v>20</v>
      </c>
      <c r="AC125" s="88">
        <f ca="1">Z125</f>
        <v>20</v>
      </c>
      <c r="AD125" s="133"/>
      <c r="AE125" s="133"/>
      <c r="AF125" s="133"/>
      <c r="AG125" s="133"/>
      <c r="AH125" s="124"/>
      <c r="AI125" s="124"/>
      <c r="AJ125" s="124"/>
      <c r="AK125" s="472">
        <f ca="1">INT(Y125/365)</f>
        <v>0</v>
      </c>
      <c r="AL125" s="124">
        <f t="shared" ca="1" si="49"/>
        <v>3</v>
      </c>
      <c r="AM125" s="124"/>
      <c r="AN125" s="124"/>
      <c r="AO125" s="124" t="s">
        <v>1782</v>
      </c>
      <c r="AP125" s="124"/>
      <c r="AQ125" s="124"/>
      <c r="AR125" s="124"/>
      <c r="AS125" s="124" t="s">
        <v>335</v>
      </c>
      <c r="AT125" s="124"/>
      <c r="AU125" s="124" t="s">
        <v>335</v>
      </c>
      <c r="AV125" s="124" t="s">
        <v>335</v>
      </c>
      <c r="AW125" s="124" t="s">
        <v>335</v>
      </c>
      <c r="AX125" s="31" t="s">
        <v>220</v>
      </c>
      <c r="AY125" s="124" t="s">
        <v>335</v>
      </c>
      <c r="AZ125" s="124" t="s">
        <v>335</v>
      </c>
      <c r="BA125" s="124" t="s">
        <v>335</v>
      </c>
      <c r="BB125" s="124" t="s">
        <v>335</v>
      </c>
      <c r="BC125" s="489"/>
      <c r="BD125" s="124"/>
      <c r="BE125" s="31"/>
      <c r="BF125" s="77" t="s">
        <v>600</v>
      </c>
      <c r="BG125" s="77">
        <v>2012</v>
      </c>
      <c r="BH125" s="17" t="s">
        <v>1783</v>
      </c>
      <c r="BI125" s="17"/>
      <c r="BJ125" s="132"/>
      <c r="BK125" s="132"/>
      <c r="BL125" s="132"/>
      <c r="BM125" s="124"/>
      <c r="BN125" s="132"/>
      <c r="BO125" s="124"/>
      <c r="BP125" s="124"/>
      <c r="BQ125" s="124"/>
      <c r="BR125" s="124"/>
      <c r="BS125" s="124"/>
      <c r="BT125" s="139"/>
      <c r="BU125" s="139"/>
      <c r="BV125" s="139"/>
      <c r="BW125" s="139"/>
      <c r="BX125" s="139"/>
      <c r="BY125" s="139"/>
      <c r="BZ125" s="139"/>
      <c r="CA125" s="139"/>
      <c r="CB125" s="139"/>
      <c r="CC125" s="139"/>
      <c r="CD125" s="139"/>
      <c r="CE125" s="17" t="s">
        <v>1784</v>
      </c>
      <c r="CF125" s="17"/>
      <c r="CG125" s="17"/>
      <c r="CI125" s="17" t="s">
        <v>1785</v>
      </c>
      <c r="CJ125" s="101"/>
    </row>
    <row r="126" spans="1:88" s="100" customFormat="1" ht="15" customHeight="1">
      <c r="A126" s="77">
        <v>113</v>
      </c>
      <c r="B126" s="77">
        <v>24</v>
      </c>
      <c r="C126" s="132"/>
      <c r="D126" s="132"/>
      <c r="E126" s="132"/>
      <c r="F126" s="124"/>
      <c r="G126" s="206" t="s">
        <v>1914</v>
      </c>
      <c r="H126" s="132" t="s">
        <v>38</v>
      </c>
      <c r="I126" s="17"/>
      <c r="J126" s="868" t="s">
        <v>604</v>
      </c>
      <c r="K126" s="868" t="s">
        <v>48</v>
      </c>
      <c r="L126" s="757"/>
      <c r="M126" s="757"/>
      <c r="N126" s="31" t="s">
        <v>2094</v>
      </c>
      <c r="O126" s="187">
        <v>29</v>
      </c>
      <c r="P126" s="187" t="s">
        <v>419</v>
      </c>
      <c r="Q126" s="187">
        <v>1995</v>
      </c>
      <c r="R126" s="105"/>
      <c r="S126" s="128"/>
      <c r="T126" s="867" t="s">
        <v>2091</v>
      </c>
      <c r="U126" s="188"/>
      <c r="V126" s="129">
        <v>41713</v>
      </c>
      <c r="W126" s="56"/>
      <c r="X126" s="130"/>
      <c r="Y126" s="130"/>
      <c r="Z126" s="88"/>
      <c r="AA126" s="88"/>
      <c r="AB126" s="480"/>
      <c r="AC126" s="88"/>
      <c r="AD126" s="133"/>
      <c r="AE126" s="133"/>
      <c r="AF126" s="133"/>
      <c r="AG126" s="133"/>
      <c r="AH126" s="124"/>
      <c r="AI126" s="124"/>
      <c r="AJ126" s="124"/>
      <c r="AK126" s="757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31"/>
      <c r="AY126" s="124"/>
      <c r="AZ126" s="124"/>
      <c r="BA126" s="124"/>
      <c r="BB126" s="124"/>
      <c r="BC126" s="489"/>
      <c r="BD126" s="124"/>
      <c r="BE126" s="31"/>
      <c r="BF126" s="77" t="s">
        <v>63</v>
      </c>
      <c r="BG126" s="77"/>
      <c r="BH126" s="17"/>
      <c r="BI126" s="17"/>
      <c r="BJ126" s="132"/>
      <c r="BK126" s="132"/>
      <c r="BL126" s="132"/>
      <c r="BM126" s="124"/>
      <c r="BN126" s="132"/>
      <c r="BO126" s="124"/>
      <c r="BP126" s="124"/>
      <c r="BQ126" s="124"/>
      <c r="BR126" s="124"/>
      <c r="BS126" s="124"/>
      <c r="BT126" s="139"/>
      <c r="BU126" s="139"/>
      <c r="BV126" s="139"/>
      <c r="BW126" s="139"/>
      <c r="BX126" s="139"/>
      <c r="BY126" s="139"/>
      <c r="BZ126" s="139"/>
      <c r="CA126" s="139"/>
      <c r="CB126" s="139"/>
      <c r="CC126" s="139"/>
      <c r="CD126" s="139"/>
      <c r="CE126" s="17"/>
      <c r="CF126" s="17"/>
      <c r="CG126" s="17"/>
      <c r="CH126" s="17"/>
      <c r="CI126" s="17"/>
      <c r="CJ126" s="101"/>
    </row>
    <row r="127" spans="1:88" s="100" customFormat="1" ht="15" customHeight="1">
      <c r="A127" s="77">
        <v>114</v>
      </c>
      <c r="B127" s="77">
        <v>25</v>
      </c>
      <c r="C127" s="132"/>
      <c r="D127" s="132"/>
      <c r="E127" s="132"/>
      <c r="F127" s="124"/>
      <c r="G127" s="866" t="s">
        <v>1906</v>
      </c>
      <c r="H127" s="132"/>
      <c r="I127" s="17" t="s">
        <v>39</v>
      </c>
      <c r="J127" s="756" t="s">
        <v>604</v>
      </c>
      <c r="K127" s="868" t="s">
        <v>48</v>
      </c>
      <c r="L127" s="756"/>
      <c r="M127" s="756"/>
      <c r="N127" s="31" t="s">
        <v>100</v>
      </c>
      <c r="O127" s="187" t="s">
        <v>418</v>
      </c>
      <c r="P127" s="187" t="s">
        <v>417</v>
      </c>
      <c r="Q127" s="187" t="s">
        <v>1908</v>
      </c>
      <c r="R127" s="105"/>
      <c r="S127" s="128"/>
      <c r="T127" s="106"/>
      <c r="U127" s="188"/>
      <c r="V127" s="129"/>
      <c r="W127" s="56"/>
      <c r="X127" s="130"/>
      <c r="Y127" s="130"/>
      <c r="Z127" s="88"/>
      <c r="AA127" s="88"/>
      <c r="AB127" s="480"/>
      <c r="AC127" s="88"/>
      <c r="AD127" s="133"/>
      <c r="AE127" s="133"/>
      <c r="AF127" s="133"/>
      <c r="AG127" s="133"/>
      <c r="AH127" s="124"/>
      <c r="AI127" s="124"/>
      <c r="AJ127" s="124"/>
      <c r="AK127" s="756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31"/>
      <c r="AY127" s="124"/>
      <c r="AZ127" s="124"/>
      <c r="BA127" s="124"/>
      <c r="BB127" s="124"/>
      <c r="BC127" s="489"/>
      <c r="BD127" s="124"/>
      <c r="BE127" s="31"/>
      <c r="BF127" s="77" t="s">
        <v>1909</v>
      </c>
      <c r="BG127" s="77"/>
      <c r="BH127" s="17"/>
      <c r="BI127" s="17"/>
      <c r="BJ127" s="132"/>
      <c r="BK127" s="132"/>
      <c r="BL127" s="132"/>
      <c r="BM127" s="124"/>
      <c r="BN127" s="132"/>
      <c r="BO127" s="124"/>
      <c r="BP127" s="124"/>
      <c r="BQ127" s="124"/>
      <c r="BR127" s="124"/>
      <c r="BS127" s="124"/>
      <c r="BT127" s="139"/>
      <c r="BU127" s="139"/>
      <c r="BV127" s="139"/>
      <c r="BW127" s="139"/>
      <c r="BX127" s="139"/>
      <c r="BY127" s="139"/>
      <c r="BZ127" s="139"/>
      <c r="CA127" s="139"/>
      <c r="CB127" s="139"/>
      <c r="CC127" s="139"/>
      <c r="CD127" s="139"/>
      <c r="CE127" s="17" t="s">
        <v>1907</v>
      </c>
      <c r="CF127" s="17"/>
      <c r="CG127" s="17"/>
      <c r="CH127" s="17"/>
      <c r="CI127" s="17"/>
      <c r="CJ127" s="101"/>
    </row>
    <row r="128" spans="1:88" s="501" customFormat="1" ht="16.5" customHeight="1">
      <c r="A128" s="943" t="s">
        <v>46</v>
      </c>
      <c r="B128" s="943"/>
      <c r="C128" s="499"/>
      <c r="D128" s="183"/>
      <c r="E128" s="183"/>
      <c r="F128" s="183"/>
      <c r="G128" s="183"/>
      <c r="H128" s="474">
        <f>COUNTIF(H104:H126,$H$10)</f>
        <v>18</v>
      </c>
      <c r="I128" s="474">
        <f>COUNTIF(I104:I126,$I$10)</f>
        <v>5</v>
      </c>
      <c r="J128" s="183"/>
      <c r="K128" s="183"/>
      <c r="L128" s="183"/>
      <c r="M128" s="183"/>
      <c r="N128" s="183"/>
      <c r="O128" s="500"/>
      <c r="P128" s="500"/>
      <c r="Q128" s="500"/>
      <c r="R128" s="500"/>
      <c r="S128" s="500"/>
      <c r="T128" s="500"/>
      <c r="U128" s="500"/>
      <c r="V128" s="500"/>
      <c r="W128" s="112"/>
      <c r="X128" s="112"/>
      <c r="Y128" s="112"/>
      <c r="Z128" s="112"/>
      <c r="AA128" s="112"/>
      <c r="AB128" s="486"/>
      <c r="AC128" s="500"/>
      <c r="AD128" s="500"/>
      <c r="AE128" s="500"/>
      <c r="AF128" s="500"/>
      <c r="AG128" s="500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3"/>
      <c r="AS128" s="183"/>
      <c r="AT128" s="183"/>
      <c r="AU128" s="183"/>
      <c r="AV128" s="183"/>
      <c r="AW128" s="500"/>
      <c r="AX128" s="183"/>
      <c r="AY128" s="500"/>
      <c r="AZ128" s="500"/>
      <c r="BA128" s="500"/>
      <c r="BB128" s="500"/>
      <c r="BC128" s="500"/>
      <c r="BD128" s="500"/>
      <c r="BE128" s="500"/>
      <c r="BF128" s="183"/>
      <c r="BG128" s="183"/>
      <c r="BH128" s="183"/>
      <c r="BI128" s="183"/>
      <c r="BJ128" s="183"/>
      <c r="BK128" s="183"/>
      <c r="BL128" s="183"/>
      <c r="BM128" s="173"/>
      <c r="BN128" s="183"/>
      <c r="BO128" s="183"/>
      <c r="BP128" s="183"/>
      <c r="BQ128" s="183"/>
      <c r="BR128" s="183"/>
      <c r="BS128" s="183"/>
      <c r="BT128" s="183"/>
      <c r="BU128" s="183"/>
      <c r="BV128" s="183"/>
      <c r="BW128" s="183"/>
      <c r="BX128" s="183"/>
      <c r="BY128" s="183"/>
      <c r="BZ128" s="183"/>
      <c r="CA128" s="183"/>
      <c r="CB128" s="183"/>
      <c r="CC128" s="183"/>
      <c r="CD128" s="183"/>
      <c r="CE128" s="499"/>
      <c r="CF128" s="499"/>
      <c r="CG128" s="499"/>
      <c r="CH128" s="499"/>
      <c r="CI128" s="499"/>
    </row>
    <row r="129" spans="2:86" ht="16.5" thickBot="1">
      <c r="W129" s="95"/>
      <c r="X129" s="87"/>
      <c r="Y129" s="87"/>
      <c r="Z129" s="87"/>
      <c r="AA129" s="87"/>
      <c r="AB129" s="502"/>
      <c r="AD129" s="471">
        <f>SUM(AD105:AD123)</f>
        <v>2</v>
      </c>
    </row>
    <row r="130" spans="2:86" s="90" customFormat="1" ht="19.5" customHeight="1" thickBot="1">
      <c r="D130" s="90" t="s">
        <v>891</v>
      </c>
      <c r="E130" s="90" t="s">
        <v>892</v>
      </c>
      <c r="O130" s="471"/>
      <c r="P130" s="471"/>
      <c r="Q130" s="471"/>
      <c r="R130" s="471"/>
      <c r="S130" s="471"/>
      <c r="T130" s="471"/>
      <c r="U130" s="471"/>
      <c r="V130" s="471"/>
      <c r="W130" s="83"/>
      <c r="X130" s="87"/>
      <c r="Y130" s="87"/>
      <c r="Z130" s="87"/>
      <c r="AA130" s="87"/>
      <c r="AB130" s="502"/>
      <c r="AC130" s="471"/>
      <c r="AD130" s="471"/>
      <c r="AE130" s="471"/>
      <c r="AF130" s="471"/>
      <c r="AG130" s="471"/>
      <c r="AW130" s="471"/>
      <c r="AY130" s="471"/>
      <c r="AZ130" s="471"/>
      <c r="BA130" s="471"/>
      <c r="BB130" s="471"/>
      <c r="BC130" s="471"/>
      <c r="BD130" s="471"/>
      <c r="BE130" s="471"/>
      <c r="BH130" s="90" t="s">
        <v>1144</v>
      </c>
      <c r="BM130" s="214"/>
    </row>
    <row r="131" spans="2:86" s="90" customFormat="1" ht="19.5" customHeight="1">
      <c r="B131" s="503"/>
      <c r="C131" s="90" t="s">
        <v>1246</v>
      </c>
      <c r="O131" s="471"/>
      <c r="P131" s="471"/>
      <c r="Q131" s="471"/>
      <c r="R131" s="471"/>
      <c r="S131" s="471"/>
      <c r="T131" s="471"/>
      <c r="U131" s="471"/>
      <c r="V131" s="471"/>
      <c r="W131" s="471"/>
      <c r="X131" s="471"/>
      <c r="Y131" s="471"/>
      <c r="Z131" s="471"/>
      <c r="AA131" s="471"/>
      <c r="AB131" s="471"/>
      <c r="AC131" s="471"/>
      <c r="AD131" s="471"/>
      <c r="AE131" s="471"/>
      <c r="AF131" s="471"/>
      <c r="AG131" s="471"/>
      <c r="AW131" s="471"/>
      <c r="AY131" s="471"/>
      <c r="AZ131" s="471"/>
      <c r="BA131" s="471"/>
      <c r="BB131" s="471"/>
      <c r="BC131" s="471"/>
      <c r="BD131" s="471"/>
      <c r="BE131" s="471"/>
      <c r="BH131" s="90" t="s">
        <v>1140</v>
      </c>
      <c r="BM131" s="214"/>
    </row>
    <row r="132" spans="2:86" s="90" customFormat="1" ht="19.5" customHeight="1">
      <c r="B132" s="504"/>
      <c r="C132" s="90" t="s">
        <v>1247</v>
      </c>
      <c r="O132" s="471"/>
      <c r="P132" s="471"/>
      <c r="Q132" s="471"/>
      <c r="R132" s="471"/>
      <c r="S132" s="471"/>
      <c r="T132" s="471"/>
      <c r="U132" s="471"/>
      <c r="V132" s="471"/>
      <c r="W132" s="471"/>
      <c r="X132" s="471"/>
      <c r="Y132" s="471"/>
      <c r="Z132" s="471"/>
      <c r="AA132" s="471"/>
      <c r="AB132" s="471"/>
      <c r="AC132" s="471"/>
      <c r="AD132" s="471"/>
      <c r="AE132" s="471"/>
      <c r="AF132" s="471"/>
      <c r="AG132" s="471"/>
      <c r="AW132" s="471"/>
      <c r="AY132" s="471"/>
      <c r="AZ132" s="471"/>
      <c r="BA132" s="471"/>
      <c r="BB132" s="471"/>
      <c r="BC132" s="471"/>
      <c r="BD132" s="471"/>
      <c r="BE132" s="471"/>
      <c r="BH132" s="90" t="s">
        <v>1141</v>
      </c>
      <c r="BM132" s="214"/>
    </row>
    <row r="133" spans="2:86" s="90" customFormat="1" ht="19.5" customHeight="1">
      <c r="B133" s="505"/>
      <c r="C133" s="90" t="s">
        <v>1248</v>
      </c>
      <c r="O133" s="471"/>
      <c r="P133" s="471"/>
      <c r="Q133" s="471"/>
      <c r="R133" s="471"/>
      <c r="S133" s="471"/>
      <c r="T133" s="471"/>
      <c r="U133" s="471"/>
      <c r="V133" s="471"/>
      <c r="W133" s="471"/>
      <c r="X133" s="471"/>
      <c r="Y133" s="471"/>
      <c r="Z133" s="471"/>
      <c r="AA133" s="471"/>
      <c r="AB133" s="471"/>
      <c r="AC133" s="471"/>
      <c r="AD133" s="471"/>
      <c r="AE133" s="471"/>
      <c r="AF133" s="471"/>
      <c r="AG133" s="471"/>
      <c r="AW133" s="471"/>
      <c r="AY133" s="471"/>
      <c r="AZ133" s="471"/>
      <c r="BA133" s="471"/>
      <c r="BB133" s="471"/>
      <c r="BC133" s="471"/>
      <c r="BD133" s="471"/>
      <c r="BE133" s="471"/>
      <c r="BH133" s="90" t="s">
        <v>1142</v>
      </c>
      <c r="BM133" s="214"/>
    </row>
    <row r="134" spans="2:86" s="90" customFormat="1" ht="19.5" customHeight="1">
      <c r="B134" s="506"/>
      <c r="C134" s="90" t="s">
        <v>1249</v>
      </c>
      <c r="O134" s="471"/>
      <c r="P134" s="471"/>
      <c r="Q134" s="471"/>
      <c r="R134" s="471"/>
      <c r="S134" s="471"/>
      <c r="T134" s="471"/>
      <c r="U134" s="471"/>
      <c r="V134" s="471"/>
      <c r="W134" s="471"/>
      <c r="X134" s="471"/>
      <c r="Y134" s="471"/>
      <c r="Z134" s="471"/>
      <c r="AA134" s="471"/>
      <c r="AB134" s="471"/>
      <c r="AC134" s="471"/>
      <c r="AD134" s="471"/>
      <c r="AE134" s="471"/>
      <c r="AF134" s="471"/>
      <c r="AG134" s="471"/>
      <c r="AW134" s="471"/>
      <c r="AY134" s="471"/>
      <c r="AZ134" s="471"/>
      <c r="BA134" s="471"/>
      <c r="BB134" s="471"/>
      <c r="BC134" s="471"/>
      <c r="BD134" s="471"/>
      <c r="BE134" s="471"/>
      <c r="BH134" s="90" t="s">
        <v>1143</v>
      </c>
      <c r="BM134" s="214"/>
    </row>
    <row r="135" spans="2:86">
      <c r="B135" s="507"/>
      <c r="C135" s="213" t="s">
        <v>1250</v>
      </c>
      <c r="D135" s="213">
        <v>17</v>
      </c>
      <c r="E135" s="213">
        <v>17</v>
      </c>
      <c r="F135" s="213">
        <v>9</v>
      </c>
      <c r="CE135" s="508"/>
      <c r="CF135" s="508"/>
      <c r="CG135" s="508"/>
      <c r="CH135" s="508"/>
    </row>
    <row r="136" spans="2:86">
      <c r="D136" s="213">
        <v>32</v>
      </c>
      <c r="E136" s="213">
        <v>24</v>
      </c>
      <c r="F136" s="213">
        <v>22</v>
      </c>
    </row>
    <row r="137" spans="2:86">
      <c r="E137" s="213">
        <v>4</v>
      </c>
      <c r="F137" s="213">
        <v>6</v>
      </c>
      <c r="T137" s="471">
        <f>12-7</f>
        <v>5</v>
      </c>
    </row>
    <row r="138" spans="2:86">
      <c r="E138" s="213">
        <v>4</v>
      </c>
      <c r="F138" s="213">
        <v>10</v>
      </c>
    </row>
    <row r="139" spans="2:86">
      <c r="F139" s="213">
        <v>2</v>
      </c>
    </row>
    <row r="140" spans="2:86">
      <c r="F140" s="213">
        <v>0</v>
      </c>
    </row>
    <row r="142" spans="2:86">
      <c r="D142" s="213">
        <f>SUM(D135:D141)</f>
        <v>49</v>
      </c>
      <c r="E142" s="213">
        <f>SUM(E135:E141)</f>
        <v>49</v>
      </c>
      <c r="F142" s="213">
        <f>SUM(F135:F140)</f>
        <v>49</v>
      </c>
    </row>
    <row r="143" spans="2:86">
      <c r="E143" s="509"/>
      <c r="F143" s="510"/>
    </row>
    <row r="144" spans="2:86">
      <c r="E144" s="213">
        <f>SUM(D142:E142)</f>
        <v>98</v>
      </c>
    </row>
    <row r="152" spans="6:6">
      <c r="F152" s="213">
        <f>188-3</f>
        <v>185</v>
      </c>
    </row>
  </sheetData>
  <mergeCells count="58">
    <mergeCell ref="CH9:CH10"/>
    <mergeCell ref="N8:Q9"/>
    <mergeCell ref="CI8:CI10"/>
    <mergeCell ref="AK9:AL9"/>
    <mergeCell ref="BT8:BT10"/>
    <mergeCell ref="BU8:BU10"/>
    <mergeCell ref="BZ8:BZ10"/>
    <mergeCell ref="CA8:CA10"/>
    <mergeCell ref="BO9:BO10"/>
    <mergeCell ref="BM9:BM10"/>
    <mergeCell ref="BP9:BP10"/>
    <mergeCell ref="BM8:BS8"/>
    <mergeCell ref="BS9:BS10"/>
    <mergeCell ref="CE8:CE10"/>
    <mergeCell ref="BJ8:BL9"/>
    <mergeCell ref="CF8:CF10"/>
    <mergeCell ref="G8:G10"/>
    <mergeCell ref="B8:B10"/>
    <mergeCell ref="AC8:AC10"/>
    <mergeCell ref="F8:F10"/>
    <mergeCell ref="H8:I9"/>
    <mergeCell ref="L8:M9"/>
    <mergeCell ref="J8:J10"/>
    <mergeCell ref="K8:K10"/>
    <mergeCell ref="S8:S10"/>
    <mergeCell ref="U8:U10"/>
    <mergeCell ref="T8:T10"/>
    <mergeCell ref="A103:B103"/>
    <mergeCell ref="A128:B128"/>
    <mergeCell ref="A8:A10"/>
    <mergeCell ref="C8:C10"/>
    <mergeCell ref="D8:E9"/>
    <mergeCell ref="A53:B53"/>
    <mergeCell ref="A48:B48"/>
    <mergeCell ref="CG8:CG10"/>
    <mergeCell ref="BE8:BE10"/>
    <mergeCell ref="BR9:BR10"/>
    <mergeCell ref="BN9:BN10"/>
    <mergeCell ref="BQ9:BQ10"/>
    <mergeCell ref="CB8:CD9"/>
    <mergeCell ref="BC8:BD9"/>
    <mergeCell ref="BF8:BI9"/>
    <mergeCell ref="AV8:AV10"/>
    <mergeCell ref="AW8:AW10"/>
    <mergeCell ref="AO8:AS9"/>
    <mergeCell ref="AY8:AZ9"/>
    <mergeCell ref="AX8:AX10"/>
    <mergeCell ref="AU8:AU10"/>
    <mergeCell ref="BA8:BB9"/>
    <mergeCell ref="AM8:AN8"/>
    <mergeCell ref="Z8:AA9"/>
    <mergeCell ref="V8:V10"/>
    <mergeCell ref="W8:W10"/>
    <mergeCell ref="X8:X10"/>
    <mergeCell ref="Y8:Y10"/>
    <mergeCell ref="AE8:AL8"/>
    <mergeCell ref="AH9:AJ9"/>
    <mergeCell ref="AE9:AG9"/>
  </mergeCells>
  <phoneticPr fontId="8" type="noConversion"/>
  <printOptions horizontalCentered="1" gridLines="1"/>
  <pageMargins left="0.51181102362204722" right="0.51181102362204722" top="0.31496062992125984" bottom="0.31496062992125984" header="0.31496062992125984" footer="0.31496062992125984"/>
  <pageSetup paperSize="256" scale="63" orientation="landscape" horizontalDpi="4294967294" r:id="rId1"/>
  <colBreaks count="1" manualBreakCount="1">
    <brk id="82" max="112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6" topLeftCell="A25" activePane="bottomLeft" state="frozen"/>
      <selection pane="bottomLeft" activeCell="G34" sqref="G34"/>
    </sheetView>
  </sheetViews>
  <sheetFormatPr defaultRowHeight="16.5"/>
  <cols>
    <col min="1" max="1" width="4.75" style="396" customWidth="1"/>
    <col min="2" max="2" width="30.25" style="221" customWidth="1"/>
    <col min="3" max="3" width="31.625" style="221" customWidth="1"/>
    <col min="4" max="6" width="4.125" style="237" customWidth="1"/>
    <col min="7" max="18" width="4.125" style="238" customWidth="1"/>
    <col min="19" max="20" width="10.75" style="237" customWidth="1"/>
    <col min="21" max="16384" width="9" style="221"/>
  </cols>
  <sheetData>
    <row r="1" spans="1:20" ht="20.25">
      <c r="A1" s="958" t="s">
        <v>1324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958"/>
      <c r="Q1" s="958"/>
      <c r="R1" s="958"/>
      <c r="S1" s="958"/>
      <c r="T1" s="958"/>
    </row>
    <row r="2" spans="1:20" ht="20.25">
      <c r="A2" s="958" t="s">
        <v>203</v>
      </c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958"/>
      <c r="R2" s="958"/>
      <c r="S2" s="958"/>
      <c r="T2" s="958"/>
    </row>
    <row r="4" spans="1:20" s="396" customFormat="1" ht="16.5" customHeight="1">
      <c r="A4" s="959" t="s">
        <v>0</v>
      </c>
      <c r="B4" s="959" t="s">
        <v>1305</v>
      </c>
      <c r="C4" s="959" t="s">
        <v>3</v>
      </c>
      <c r="D4" s="960" t="s">
        <v>48</v>
      </c>
      <c r="E4" s="961"/>
      <c r="F4" s="956" t="s">
        <v>46</v>
      </c>
      <c r="G4" s="959" t="s">
        <v>19</v>
      </c>
      <c r="H4" s="959"/>
      <c r="I4" s="959"/>
      <c r="J4" s="959"/>
      <c r="K4" s="947" t="s">
        <v>1264</v>
      </c>
      <c r="L4" s="952"/>
      <c r="M4" s="952"/>
      <c r="N4" s="952"/>
      <c r="O4" s="952"/>
      <c r="P4" s="952"/>
      <c r="Q4" s="952"/>
      <c r="R4" s="948"/>
      <c r="S4" s="964" t="s">
        <v>886</v>
      </c>
      <c r="T4" s="965" t="s">
        <v>1328</v>
      </c>
    </row>
    <row r="5" spans="1:20" s="396" customFormat="1" ht="33" customHeight="1">
      <c r="A5" s="959"/>
      <c r="B5" s="959"/>
      <c r="C5" s="959"/>
      <c r="D5" s="962"/>
      <c r="E5" s="963"/>
      <c r="F5" s="957"/>
      <c r="G5" s="964" t="s">
        <v>58</v>
      </c>
      <c r="H5" s="964"/>
      <c r="I5" s="964" t="s">
        <v>59</v>
      </c>
      <c r="J5" s="964"/>
      <c r="K5" s="947" t="s">
        <v>1307</v>
      </c>
      <c r="L5" s="948"/>
      <c r="M5" s="947" t="s">
        <v>1306</v>
      </c>
      <c r="N5" s="948"/>
      <c r="O5" s="964" t="s">
        <v>1265</v>
      </c>
      <c r="P5" s="964"/>
      <c r="Q5" s="964" t="s">
        <v>64</v>
      </c>
      <c r="R5" s="964"/>
      <c r="S5" s="964"/>
      <c r="T5" s="965"/>
    </row>
    <row r="6" spans="1:20" s="396" customFormat="1" ht="18" customHeight="1">
      <c r="A6" s="959"/>
      <c r="B6" s="959"/>
      <c r="C6" s="959"/>
      <c r="D6" s="403" t="s">
        <v>38</v>
      </c>
      <c r="E6" s="403" t="s">
        <v>39</v>
      </c>
      <c r="F6" s="870"/>
      <c r="G6" s="403" t="s">
        <v>38</v>
      </c>
      <c r="H6" s="402" t="s">
        <v>39</v>
      </c>
      <c r="I6" s="402" t="s">
        <v>38</v>
      </c>
      <c r="J6" s="402" t="s">
        <v>39</v>
      </c>
      <c r="K6" s="403" t="s">
        <v>38</v>
      </c>
      <c r="L6" s="403" t="s">
        <v>39</v>
      </c>
      <c r="M6" s="403" t="s">
        <v>38</v>
      </c>
      <c r="N6" s="403" t="s">
        <v>39</v>
      </c>
      <c r="O6" s="403" t="s">
        <v>38</v>
      </c>
      <c r="P6" s="403" t="s">
        <v>39</v>
      </c>
      <c r="Q6" s="403" t="s">
        <v>38</v>
      </c>
      <c r="R6" s="403" t="s">
        <v>39</v>
      </c>
      <c r="S6" s="964"/>
      <c r="T6" s="965"/>
    </row>
    <row r="7" spans="1:20">
      <c r="A7" s="411">
        <v>1</v>
      </c>
      <c r="B7" s="412" t="s">
        <v>1308</v>
      </c>
      <c r="C7" s="413" t="str">
        <f>'DATA MASTER'!G49</f>
        <v>Mistukah, S.Pd</v>
      </c>
      <c r="D7" s="786"/>
      <c r="E7" s="786"/>
      <c r="F7" s="872">
        <v>1</v>
      </c>
      <c r="G7" s="786"/>
      <c r="H7" s="786"/>
      <c r="I7" s="786"/>
      <c r="J7" s="787">
        <v>1</v>
      </c>
      <c r="K7" s="788"/>
      <c r="L7" s="788"/>
      <c r="M7" s="788"/>
      <c r="N7" s="788"/>
      <c r="O7" s="788"/>
      <c r="P7" s="787">
        <v>1</v>
      </c>
      <c r="Q7" s="788"/>
      <c r="R7" s="228"/>
      <c r="S7" s="229">
        <f ca="1">'DATA MASTER'!AC49</f>
        <v>56</v>
      </c>
      <c r="T7" s="229">
        <f ca="1">'DATA MASTER'!AK49</f>
        <v>28</v>
      </c>
    </row>
    <row r="8" spans="1:20">
      <c r="A8" s="411">
        <v>2</v>
      </c>
      <c r="B8" s="412" t="s">
        <v>1309</v>
      </c>
      <c r="C8" s="413" t="str">
        <f>'DATA MASTER'!G52</f>
        <v>Krida Agus Setiyakismaya, S.E</v>
      </c>
      <c r="D8" s="786"/>
      <c r="E8" s="786"/>
      <c r="F8" s="872">
        <v>1</v>
      </c>
      <c r="G8" s="787">
        <v>1</v>
      </c>
      <c r="H8" s="788"/>
      <c r="I8" s="788"/>
      <c r="J8" s="788"/>
      <c r="K8" s="788"/>
      <c r="L8" s="788"/>
      <c r="M8" s="788"/>
      <c r="N8" s="788"/>
      <c r="O8" s="787">
        <v>1</v>
      </c>
      <c r="P8" s="788"/>
      <c r="Q8" s="788"/>
      <c r="R8" s="228"/>
      <c r="S8" s="229">
        <f ca="1">'DATA MASTER'!AC52</f>
        <v>35</v>
      </c>
      <c r="T8" s="229">
        <f ca="1">'DATA MASTER'!AK52</f>
        <v>10</v>
      </c>
    </row>
    <row r="9" spans="1:20">
      <c r="A9" s="411">
        <v>3</v>
      </c>
      <c r="B9" s="412" t="s">
        <v>1310</v>
      </c>
      <c r="C9" s="413" t="str">
        <f>'DATA MASTER'!G50</f>
        <v>Sri Indarti</v>
      </c>
      <c r="D9" s="786"/>
      <c r="E9" s="786"/>
      <c r="F9" s="872">
        <v>2</v>
      </c>
      <c r="G9" s="788"/>
      <c r="H9" s="788"/>
      <c r="I9" s="788"/>
      <c r="J9" s="787">
        <v>1</v>
      </c>
      <c r="K9" s="788"/>
      <c r="L9" s="787">
        <v>1</v>
      </c>
      <c r="M9" s="788"/>
      <c r="N9" s="788"/>
      <c r="O9" s="788"/>
      <c r="P9" s="788"/>
      <c r="Q9" s="788"/>
      <c r="R9" s="228"/>
      <c r="S9" s="229">
        <f ca="1">'DATA MASTER'!AC50</f>
        <v>53</v>
      </c>
      <c r="T9" s="229">
        <f ca="1">'DATA MASTER'!AK50</f>
        <v>26</v>
      </c>
    </row>
    <row r="10" spans="1:20">
      <c r="A10" s="402"/>
      <c r="B10" s="414"/>
      <c r="C10" s="413" t="str">
        <f>'DATA MASTER'!G109</f>
        <v>Dwi Martiningsih</v>
      </c>
      <c r="D10" s="786"/>
      <c r="E10" s="789">
        <v>1</v>
      </c>
      <c r="F10" s="873"/>
      <c r="G10" s="788"/>
      <c r="H10" s="788"/>
      <c r="I10" s="788"/>
      <c r="J10" s="788"/>
      <c r="K10" s="788"/>
      <c r="L10" s="787">
        <v>1</v>
      </c>
      <c r="M10" s="788"/>
      <c r="N10" s="788"/>
      <c r="O10" s="788"/>
      <c r="P10" s="788"/>
      <c r="Q10" s="788"/>
      <c r="R10" s="228"/>
      <c r="S10" s="229">
        <f ca="1">'DATA MASTER'!AC109</f>
        <v>26</v>
      </c>
      <c r="T10" s="229">
        <f ca="1">'DATA MASTER'!AK109</f>
        <v>7</v>
      </c>
    </row>
    <row r="11" spans="1:20">
      <c r="A11" s="411">
        <v>4</v>
      </c>
      <c r="B11" s="412" t="s">
        <v>1311</v>
      </c>
      <c r="C11" s="414"/>
      <c r="D11" s="229"/>
      <c r="E11" s="229"/>
      <c r="F11" s="400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9"/>
      <c r="T11" s="229"/>
    </row>
    <row r="12" spans="1:20">
      <c r="A12" s="411">
        <v>5</v>
      </c>
      <c r="B12" s="412" t="s">
        <v>1312</v>
      </c>
      <c r="C12" s="413" t="str">
        <f>'DATA MASTER'!G110</f>
        <v>Nurzaini, S.Pd.I</v>
      </c>
      <c r="D12" s="789">
        <v>1</v>
      </c>
      <c r="E12" s="790"/>
      <c r="F12" s="400">
        <v>2</v>
      </c>
      <c r="G12" s="788"/>
      <c r="H12" s="788"/>
      <c r="I12" s="788"/>
      <c r="J12" s="788"/>
      <c r="K12" s="788"/>
      <c r="L12" s="788"/>
      <c r="M12" s="788"/>
      <c r="N12" s="788"/>
      <c r="O12" s="787">
        <v>1</v>
      </c>
      <c r="P12" s="788"/>
      <c r="Q12" s="788"/>
      <c r="R12" s="228"/>
      <c r="S12" s="229">
        <f ca="1">'DATA MASTER'!AC110</f>
        <v>29</v>
      </c>
      <c r="T12" s="229">
        <f ca="1">'DATA MASTER'!AK110</f>
        <v>6</v>
      </c>
    </row>
    <row r="13" spans="1:20">
      <c r="A13" s="871"/>
      <c r="B13" s="412"/>
      <c r="C13" s="415" t="str">
        <f>'DATA MASTER'!G126</f>
        <v>Zainal Eka Himawan</v>
      </c>
      <c r="D13" s="789">
        <v>1</v>
      </c>
      <c r="E13" s="790"/>
      <c r="F13" s="400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228"/>
      <c r="S13" s="229">
        <v>20</v>
      </c>
      <c r="T13" s="229">
        <v>1</v>
      </c>
    </row>
    <row r="14" spans="1:20">
      <c r="A14" s="411">
        <v>6</v>
      </c>
      <c r="B14" s="412" t="s">
        <v>1313</v>
      </c>
      <c r="C14" s="414" t="str">
        <f>'DATA MASTER'!G104</f>
        <v>Tatok Subagiyo</v>
      </c>
      <c r="D14" s="789">
        <v>1</v>
      </c>
      <c r="E14" s="790"/>
      <c r="F14" s="400">
        <v>6</v>
      </c>
      <c r="G14" s="788"/>
      <c r="H14" s="788"/>
      <c r="I14" s="788"/>
      <c r="J14" s="788"/>
      <c r="K14" s="787">
        <v>1</v>
      </c>
      <c r="L14" s="788"/>
      <c r="M14" s="788"/>
      <c r="N14" s="788"/>
      <c r="O14" s="788"/>
      <c r="P14" s="788"/>
      <c r="Q14" s="788"/>
      <c r="R14" s="228"/>
      <c r="S14" s="229">
        <f ca="1">'DATA MASTER'!AC104</f>
        <v>41</v>
      </c>
      <c r="T14" s="229">
        <f ca="1">'DATA MASTER'!AK104</f>
        <v>10</v>
      </c>
    </row>
    <row r="15" spans="1:20">
      <c r="A15" s="949"/>
      <c r="B15" s="953"/>
      <c r="C15" s="414" t="str">
        <f>'DATA MASTER'!G107</f>
        <v>Sugeng Adhi Candra</v>
      </c>
      <c r="D15" s="789">
        <v>1</v>
      </c>
      <c r="E15" s="790"/>
      <c r="F15" s="400"/>
      <c r="G15" s="788"/>
      <c r="H15" s="788"/>
      <c r="I15" s="788"/>
      <c r="J15" s="788"/>
      <c r="K15" s="787">
        <v>1</v>
      </c>
      <c r="L15" s="788"/>
      <c r="M15" s="788"/>
      <c r="N15" s="788"/>
      <c r="O15" s="788"/>
      <c r="P15" s="788"/>
      <c r="Q15" s="788"/>
      <c r="R15" s="228"/>
      <c r="S15" s="229">
        <f ca="1">'DATA MASTER'!AC107</f>
        <v>31</v>
      </c>
      <c r="T15" s="229">
        <f ca="1">'DATA MASTER'!AK107</f>
        <v>8</v>
      </c>
    </row>
    <row r="16" spans="1:20">
      <c r="A16" s="950"/>
      <c r="B16" s="954"/>
      <c r="C16" s="414" t="str">
        <f>'DATA MASTER'!G116</f>
        <v>Siyono</v>
      </c>
      <c r="D16" s="789">
        <v>1</v>
      </c>
      <c r="E16" s="790"/>
      <c r="F16" s="400"/>
      <c r="G16" s="788"/>
      <c r="H16" s="788"/>
      <c r="I16" s="788"/>
      <c r="J16" s="788"/>
      <c r="K16" s="787">
        <v>1</v>
      </c>
      <c r="L16" s="788"/>
      <c r="M16" s="788"/>
      <c r="N16" s="788"/>
      <c r="O16" s="788"/>
      <c r="P16" s="788"/>
      <c r="Q16" s="788"/>
      <c r="R16" s="228"/>
      <c r="S16" s="229">
        <f ca="1">'DATA MASTER'!AC116</f>
        <v>32</v>
      </c>
      <c r="T16" s="229">
        <f ca="1">'DATA MASTER'!AK116</f>
        <v>3</v>
      </c>
    </row>
    <row r="17" spans="1:21">
      <c r="A17" s="950"/>
      <c r="B17" s="954"/>
      <c r="C17" s="414" t="str">
        <f>'DATA MASTER'!G117</f>
        <v>Syaifulah</v>
      </c>
      <c r="D17" s="789">
        <v>1</v>
      </c>
      <c r="E17" s="790"/>
      <c r="F17" s="400"/>
      <c r="G17" s="788"/>
      <c r="H17" s="788"/>
      <c r="I17" s="788"/>
      <c r="J17" s="788"/>
      <c r="K17" s="787">
        <v>1</v>
      </c>
      <c r="L17" s="788"/>
      <c r="M17" s="788"/>
      <c r="N17" s="788"/>
      <c r="O17" s="788"/>
      <c r="P17" s="788"/>
      <c r="Q17" s="788"/>
      <c r="R17" s="228"/>
      <c r="S17" s="229">
        <f ca="1">'DATA MASTER'!AC117</f>
        <v>27</v>
      </c>
      <c r="T17" s="229">
        <f ca="1">'DATA MASTER'!AK117</f>
        <v>3</v>
      </c>
    </row>
    <row r="18" spans="1:21">
      <c r="A18" s="950"/>
      <c r="B18" s="954"/>
      <c r="C18" s="413" t="str">
        <f>'DATA MASTER'!G118</f>
        <v>Saikim</v>
      </c>
      <c r="D18" s="789">
        <v>1</v>
      </c>
      <c r="E18" s="790"/>
      <c r="F18" s="400"/>
      <c r="G18" s="788"/>
      <c r="H18" s="788"/>
      <c r="I18" s="788"/>
      <c r="J18" s="788"/>
      <c r="K18" s="787">
        <v>1</v>
      </c>
      <c r="L18" s="788"/>
      <c r="M18" s="788"/>
      <c r="N18" s="788"/>
      <c r="O18" s="788"/>
      <c r="P18" s="788"/>
      <c r="Q18" s="788"/>
      <c r="R18" s="228"/>
      <c r="S18" s="229">
        <f ca="1">'DATA MASTER'!AC118</f>
        <v>53</v>
      </c>
      <c r="T18" s="229">
        <f ca="1">'DATA MASTER'!AK118</f>
        <v>2</v>
      </c>
    </row>
    <row r="19" spans="1:21">
      <c r="A19" s="951"/>
      <c r="B19" s="955"/>
      <c r="C19" s="413" t="str">
        <f>'DATA MASTER'!G122</f>
        <v>Sugiono</v>
      </c>
      <c r="D19" s="789">
        <v>1</v>
      </c>
      <c r="E19" s="790"/>
      <c r="F19" s="400"/>
      <c r="G19" s="788"/>
      <c r="H19" s="788"/>
      <c r="I19" s="788"/>
      <c r="J19" s="788"/>
      <c r="K19" s="787">
        <v>1</v>
      </c>
      <c r="L19" s="788"/>
      <c r="M19" s="788"/>
      <c r="N19" s="788"/>
      <c r="O19" s="788"/>
      <c r="P19" s="788"/>
      <c r="Q19" s="788"/>
      <c r="R19" s="228"/>
      <c r="S19" s="229">
        <f ca="1">'DATA MASTER'!AC122</f>
        <v>47</v>
      </c>
      <c r="T19" s="229">
        <f ca="1">'DATA MASTER'!AK122</f>
        <v>2</v>
      </c>
    </row>
    <row r="20" spans="1:21">
      <c r="A20" s="411">
        <v>7</v>
      </c>
      <c r="B20" s="412" t="s">
        <v>1314</v>
      </c>
      <c r="C20" s="413" t="str">
        <f>'DATA MASTER'!G108</f>
        <v>Didik Suyitno</v>
      </c>
      <c r="D20" s="789">
        <v>1</v>
      </c>
      <c r="E20" s="790"/>
      <c r="F20" s="400">
        <v>4</v>
      </c>
      <c r="G20" s="788"/>
      <c r="H20" s="788"/>
      <c r="I20" s="788"/>
      <c r="J20" s="788"/>
      <c r="K20" s="787">
        <v>1</v>
      </c>
      <c r="L20" s="788"/>
      <c r="M20" s="788"/>
      <c r="N20" s="788"/>
      <c r="O20" s="788"/>
      <c r="P20" s="788"/>
      <c r="Q20" s="788"/>
      <c r="R20" s="228"/>
      <c r="S20" s="229">
        <f ca="1">'DATA MASTER'!AC108</f>
        <v>29</v>
      </c>
      <c r="T20" s="229">
        <f ca="1">'DATA MASTER'!AK108</f>
        <v>7</v>
      </c>
    </row>
    <row r="21" spans="1:21">
      <c r="A21" s="949"/>
      <c r="B21" s="953"/>
      <c r="C21" s="413" t="str">
        <f>'DATA MASTER'!G112</f>
        <v>Anton Sujarwo</v>
      </c>
      <c r="D21" s="789">
        <v>1</v>
      </c>
      <c r="E21" s="790"/>
      <c r="F21" s="400"/>
      <c r="G21" s="788"/>
      <c r="H21" s="788"/>
      <c r="I21" s="788"/>
      <c r="J21" s="788"/>
      <c r="K21" s="787">
        <v>1</v>
      </c>
      <c r="L21" s="788"/>
      <c r="M21" s="788"/>
      <c r="N21" s="788"/>
      <c r="O21" s="788"/>
      <c r="P21" s="788"/>
      <c r="Q21" s="788"/>
      <c r="R21" s="228"/>
      <c r="S21" s="229">
        <f ca="1">'DATA MASTER'!AC112</f>
        <v>34</v>
      </c>
      <c r="T21" s="229">
        <f ca="1">'DATA MASTER'!AK112</f>
        <v>5</v>
      </c>
    </row>
    <row r="22" spans="1:21">
      <c r="A22" s="950"/>
      <c r="B22" s="954"/>
      <c r="C22" s="413" t="str">
        <f>'DATA MASTER'!G125</f>
        <v>Muhamad Soleh Arifin</v>
      </c>
      <c r="D22" s="789">
        <v>1</v>
      </c>
      <c r="E22" s="790"/>
      <c r="F22" s="400"/>
      <c r="G22" s="788"/>
      <c r="H22" s="788"/>
      <c r="I22" s="788"/>
      <c r="J22" s="788"/>
      <c r="K22" s="787">
        <v>1</v>
      </c>
      <c r="L22" s="788"/>
      <c r="M22" s="788"/>
      <c r="N22" s="788"/>
      <c r="O22" s="788"/>
      <c r="P22" s="788"/>
      <c r="Q22" s="788"/>
      <c r="R22" s="228"/>
      <c r="S22" s="229">
        <v>20</v>
      </c>
      <c r="T22" s="229">
        <v>1</v>
      </c>
    </row>
    <row r="23" spans="1:21">
      <c r="A23" s="951"/>
      <c r="B23" s="955"/>
      <c r="C23" s="413" t="str">
        <f>'DATA MASTER'!G113</f>
        <v>Bahrul Ulum</v>
      </c>
      <c r="D23" s="789">
        <v>1</v>
      </c>
      <c r="E23" s="790"/>
      <c r="F23" s="400"/>
      <c r="G23" s="788"/>
      <c r="H23" s="788"/>
      <c r="I23" s="788"/>
      <c r="J23" s="788"/>
      <c r="K23" s="787">
        <v>1</v>
      </c>
      <c r="L23" s="788"/>
      <c r="M23" s="788"/>
      <c r="N23" s="788"/>
      <c r="O23" s="788"/>
      <c r="P23" s="788"/>
      <c r="Q23" s="788"/>
      <c r="R23" s="228"/>
      <c r="S23" s="229">
        <f ca="1">'DATA MASTER'!AC113</f>
        <v>26</v>
      </c>
      <c r="T23" s="229">
        <f ca="1">'DATA MASTER'!AK113</f>
        <v>5</v>
      </c>
    </row>
    <row r="24" spans="1:21">
      <c r="A24" s="411">
        <v>8</v>
      </c>
      <c r="B24" s="412" t="s">
        <v>1315</v>
      </c>
      <c r="C24" s="413" t="str">
        <f>'DATA MASTER'!G106</f>
        <v>Musari</v>
      </c>
      <c r="D24" s="789">
        <v>1</v>
      </c>
      <c r="E24" s="790"/>
      <c r="F24" s="400">
        <v>4</v>
      </c>
      <c r="G24" s="788"/>
      <c r="H24" s="788"/>
      <c r="I24" s="788"/>
      <c r="J24" s="788"/>
      <c r="K24" s="787">
        <v>1</v>
      </c>
      <c r="L24" s="788"/>
      <c r="M24" s="788"/>
      <c r="N24" s="788"/>
      <c r="O24" s="788"/>
      <c r="P24" s="788"/>
      <c r="Q24" s="788"/>
      <c r="R24" s="228"/>
      <c r="S24" s="229">
        <f ca="1">'DATA MASTER'!AC106</f>
        <v>59</v>
      </c>
      <c r="T24" s="229">
        <f ca="1">'DATA MASTER'!AK106</f>
        <v>10</v>
      </c>
    </row>
    <row r="25" spans="1:21">
      <c r="A25" s="949"/>
      <c r="B25" s="953"/>
      <c r="C25" s="413" t="str">
        <f>'DATA MASTER'!G119</f>
        <v>Dwi Puspito</v>
      </c>
      <c r="D25" s="789">
        <v>1</v>
      </c>
      <c r="E25" s="790"/>
      <c r="F25" s="400"/>
      <c r="G25" s="788"/>
      <c r="H25" s="788"/>
      <c r="I25" s="788"/>
      <c r="J25" s="788"/>
      <c r="K25" s="787">
        <v>1</v>
      </c>
      <c r="L25" s="788"/>
      <c r="M25" s="788"/>
      <c r="N25" s="788"/>
      <c r="O25" s="788"/>
      <c r="P25" s="788"/>
      <c r="Q25" s="788"/>
      <c r="R25" s="228"/>
      <c r="S25" s="229">
        <f ca="1">'DATA MASTER'!AC119</f>
        <v>34</v>
      </c>
      <c r="T25" s="229">
        <f ca="1">'DATA MASTER'!AK119</f>
        <v>2</v>
      </c>
    </row>
    <row r="26" spans="1:21">
      <c r="A26" s="950"/>
      <c r="B26" s="954"/>
      <c r="C26" s="413" t="str">
        <f>'DATA MASTER'!G124</f>
        <v>Subandi</v>
      </c>
      <c r="D26" s="789">
        <v>1</v>
      </c>
      <c r="E26" s="790"/>
      <c r="F26" s="400"/>
      <c r="G26" s="788"/>
      <c r="H26" s="788"/>
      <c r="I26" s="788"/>
      <c r="J26" s="788"/>
      <c r="K26" s="787">
        <v>1</v>
      </c>
      <c r="L26" s="788"/>
      <c r="M26" s="788"/>
      <c r="N26" s="788"/>
      <c r="O26" s="788"/>
      <c r="P26" s="788"/>
      <c r="Q26" s="788"/>
      <c r="R26" s="228"/>
      <c r="S26" s="229">
        <v>55</v>
      </c>
      <c r="T26" s="229">
        <v>1</v>
      </c>
    </row>
    <row r="27" spans="1:21">
      <c r="A27" s="951"/>
      <c r="B27" s="955"/>
      <c r="C27" s="413" t="str">
        <f>'DATA MASTER'!G120</f>
        <v>Hariyono Wiyanto</v>
      </c>
      <c r="D27" s="789">
        <v>1</v>
      </c>
      <c r="E27" s="790"/>
      <c r="F27" s="400"/>
      <c r="G27" s="788"/>
      <c r="H27" s="788"/>
      <c r="I27" s="788"/>
      <c r="J27" s="788"/>
      <c r="K27" s="787">
        <v>1</v>
      </c>
      <c r="L27" s="788"/>
      <c r="M27" s="788"/>
      <c r="N27" s="788"/>
      <c r="O27" s="788"/>
      <c r="P27" s="788"/>
      <c r="Q27" s="788"/>
      <c r="R27" s="228"/>
      <c r="S27" s="229">
        <f ca="1">'DATA MASTER'!AC120</f>
        <v>32</v>
      </c>
      <c r="T27" s="229">
        <f ca="1">'DATA MASTER'!AK120</f>
        <v>3</v>
      </c>
    </row>
    <row r="28" spans="1:21">
      <c r="A28" s="411">
        <v>9</v>
      </c>
      <c r="B28" s="412" t="s">
        <v>1316</v>
      </c>
      <c r="C28" s="412"/>
      <c r="D28" s="791"/>
      <c r="E28" s="791"/>
      <c r="F28" s="874"/>
      <c r="G28" s="792"/>
      <c r="H28" s="792"/>
      <c r="I28" s="792"/>
      <c r="J28" s="792"/>
      <c r="K28" s="792"/>
      <c r="L28" s="792"/>
      <c r="M28" s="792"/>
      <c r="N28" s="792"/>
      <c r="O28" s="792"/>
      <c r="P28" s="792"/>
      <c r="Q28" s="792"/>
      <c r="R28" s="417"/>
      <c r="S28" s="416"/>
      <c r="T28" s="416"/>
      <c r="U28" s="410"/>
    </row>
    <row r="29" spans="1:21">
      <c r="A29" s="949"/>
      <c r="B29" s="412" t="s">
        <v>1318</v>
      </c>
      <c r="C29" s="413" t="str">
        <f>'DATA MASTER'!G111</f>
        <v>Ari Lusiana, A.Md</v>
      </c>
      <c r="D29" s="790"/>
      <c r="E29" s="789">
        <v>1</v>
      </c>
      <c r="F29" s="873">
        <v>7</v>
      </c>
      <c r="G29" s="788"/>
      <c r="H29" s="788"/>
      <c r="I29" s="788"/>
      <c r="J29" s="788"/>
      <c r="K29" s="788"/>
      <c r="L29" s="788"/>
      <c r="M29" s="788"/>
      <c r="N29" s="787">
        <v>1</v>
      </c>
      <c r="O29" s="788"/>
      <c r="P29" s="788"/>
      <c r="Q29" s="788"/>
      <c r="R29" s="228"/>
      <c r="S29" s="229">
        <f ca="1">'DATA MASTER'!AC111</f>
        <v>29</v>
      </c>
      <c r="T29" s="229">
        <f ca="1">'DATA MASTER'!AK111</f>
        <v>6</v>
      </c>
    </row>
    <row r="30" spans="1:21">
      <c r="A30" s="950"/>
      <c r="B30" s="412" t="s">
        <v>1321</v>
      </c>
      <c r="C30" s="413" t="str">
        <f>'DATA MASTER'!G51</f>
        <v>Rina Kusuma, A.Md</v>
      </c>
      <c r="D30" s="790"/>
      <c r="E30" s="790"/>
      <c r="F30" s="400"/>
      <c r="G30" s="788"/>
      <c r="H30" s="787">
        <v>1</v>
      </c>
      <c r="I30" s="788"/>
      <c r="J30" s="788"/>
      <c r="K30" s="788"/>
      <c r="L30" s="788"/>
      <c r="M30" s="788"/>
      <c r="N30" s="787">
        <v>1</v>
      </c>
      <c r="O30" s="788"/>
      <c r="P30" s="788"/>
      <c r="Q30" s="788"/>
      <c r="R30" s="228"/>
      <c r="S30" s="229">
        <f ca="1">'DATA MASTER'!AC51</f>
        <v>43</v>
      </c>
      <c r="T30" s="229">
        <f ca="1">'DATA MASTER'!AK51</f>
        <v>10</v>
      </c>
    </row>
    <row r="31" spans="1:21">
      <c r="A31" s="950"/>
      <c r="B31" s="412" t="s">
        <v>1323</v>
      </c>
      <c r="C31" s="413" t="str">
        <f>'DATA MASTER'!G105</f>
        <v>Teguh Prayitno</v>
      </c>
      <c r="D31" s="789">
        <v>1</v>
      </c>
      <c r="E31" s="790"/>
      <c r="F31" s="400"/>
      <c r="G31" s="788"/>
      <c r="H31" s="788"/>
      <c r="I31" s="788"/>
      <c r="J31" s="788"/>
      <c r="K31" s="787">
        <v>1</v>
      </c>
      <c r="L31" s="788"/>
      <c r="M31" s="788"/>
      <c r="N31" s="788"/>
      <c r="O31" s="788"/>
      <c r="P31" s="788"/>
      <c r="Q31" s="788"/>
      <c r="R31" s="228"/>
      <c r="S31" s="229">
        <f ca="1">'DATA MASTER'!AC105</f>
        <v>34</v>
      </c>
      <c r="T31" s="229">
        <f ca="1">'DATA MASTER'!AK105</f>
        <v>10</v>
      </c>
    </row>
    <row r="32" spans="1:21">
      <c r="A32" s="950"/>
      <c r="B32" s="412" t="s">
        <v>1322</v>
      </c>
      <c r="C32" s="414" t="str">
        <f>'DATA MASTER'!G115</f>
        <v>Dra. Sri Wahjuni Lysa. FH</v>
      </c>
      <c r="D32" s="790"/>
      <c r="E32" s="789">
        <v>1</v>
      </c>
      <c r="F32" s="873"/>
      <c r="G32" s="788"/>
      <c r="H32" s="788"/>
      <c r="I32" s="788"/>
      <c r="J32" s="788"/>
      <c r="K32" s="788"/>
      <c r="L32" s="788"/>
      <c r="M32" s="788"/>
      <c r="N32" s="788"/>
      <c r="O32" s="788"/>
      <c r="P32" s="787">
        <v>1</v>
      </c>
      <c r="Q32" s="788"/>
      <c r="R32" s="228"/>
      <c r="S32" s="229">
        <f ca="1">'DATA MASTER'!AC115</f>
        <v>45</v>
      </c>
      <c r="T32" s="229">
        <f ca="1">'DATA MASTER'!AK115</f>
        <v>4</v>
      </c>
    </row>
    <row r="33" spans="1:20">
      <c r="A33" s="950"/>
      <c r="B33" s="412" t="s">
        <v>1319</v>
      </c>
      <c r="C33" s="413" t="str">
        <f>'DATA MASTER'!G121</f>
        <v>Fery Alfianto</v>
      </c>
      <c r="D33" s="789">
        <v>1</v>
      </c>
      <c r="E33" s="790"/>
      <c r="F33" s="400"/>
      <c r="G33" s="788"/>
      <c r="H33" s="788"/>
      <c r="I33" s="788"/>
      <c r="J33" s="788"/>
      <c r="K33" s="787">
        <v>1</v>
      </c>
      <c r="L33" s="788"/>
      <c r="M33" s="788"/>
      <c r="N33" s="788"/>
      <c r="O33" s="788"/>
      <c r="P33" s="788"/>
      <c r="Q33" s="788"/>
      <c r="R33" s="228"/>
      <c r="S33" s="229">
        <f ca="1">'DATA MASTER'!AC121</f>
        <v>22</v>
      </c>
      <c r="T33" s="229">
        <f ca="1">'DATA MASTER'!AK121</f>
        <v>2</v>
      </c>
    </row>
    <row r="34" spans="1:20">
      <c r="A34" s="950"/>
      <c r="B34" s="412" t="s">
        <v>1320</v>
      </c>
      <c r="C34" s="414" t="str">
        <f>'DATA MASTER'!G123</f>
        <v>Rindu Dwi Octavia</v>
      </c>
      <c r="D34" s="790"/>
      <c r="E34" s="789">
        <v>1</v>
      </c>
      <c r="F34" s="873"/>
      <c r="G34" s="788"/>
      <c r="H34" s="788"/>
      <c r="I34" s="788"/>
      <c r="J34" s="788"/>
      <c r="K34" s="787">
        <v>1</v>
      </c>
      <c r="L34" s="788"/>
      <c r="M34" s="788"/>
      <c r="N34" s="788"/>
      <c r="O34" s="788"/>
      <c r="P34" s="788"/>
      <c r="Q34" s="788"/>
      <c r="R34" s="228"/>
      <c r="S34" s="229">
        <f ca="1">'DATA MASTER'!AC123</f>
        <v>22</v>
      </c>
      <c r="T34" s="229">
        <f ca="1">'DATA MASTER'!AK123</f>
        <v>1</v>
      </c>
    </row>
    <row r="35" spans="1:20">
      <c r="A35" s="951"/>
      <c r="B35" s="412" t="s">
        <v>1317</v>
      </c>
      <c r="C35" s="414" t="str">
        <f>'DATA MASTER'!G114</f>
        <v>Jayanti Tri Andayani</v>
      </c>
      <c r="D35" s="790"/>
      <c r="E35" s="789">
        <v>1</v>
      </c>
      <c r="F35" s="873"/>
      <c r="G35" s="788"/>
      <c r="H35" s="788"/>
      <c r="I35" s="788"/>
      <c r="J35" s="788"/>
      <c r="K35" s="787">
        <v>1</v>
      </c>
      <c r="L35" s="788"/>
      <c r="M35" s="788"/>
      <c r="N35" s="788"/>
      <c r="O35" s="788"/>
      <c r="P35" s="788"/>
      <c r="Q35" s="788"/>
      <c r="R35" s="228"/>
      <c r="S35" s="229">
        <f ca="1">'DATA MASTER'!AC114</f>
        <v>24</v>
      </c>
      <c r="T35" s="229">
        <f ca="1">'DATA MASTER'!AK114</f>
        <v>5</v>
      </c>
    </row>
    <row r="36" spans="1:20">
      <c r="A36" s="947" t="s">
        <v>46</v>
      </c>
      <c r="B36" s="952"/>
      <c r="C36" s="948"/>
      <c r="D36" s="229">
        <f>SUM(D7:D35)</f>
        <v>18</v>
      </c>
      <c r="E36" s="229">
        <f t="shared" ref="E36:R36" si="0">SUM(E7:E35)</f>
        <v>5</v>
      </c>
      <c r="F36" s="400">
        <f>SUM(F7:F35)</f>
        <v>27</v>
      </c>
      <c r="G36" s="229">
        <f t="shared" si="0"/>
        <v>1</v>
      </c>
      <c r="H36" s="229">
        <f t="shared" si="0"/>
        <v>1</v>
      </c>
      <c r="I36" s="229">
        <f t="shared" si="0"/>
        <v>0</v>
      </c>
      <c r="J36" s="229">
        <f t="shared" si="0"/>
        <v>2</v>
      </c>
      <c r="K36" s="229">
        <f t="shared" si="0"/>
        <v>18</v>
      </c>
      <c r="L36" s="229">
        <f t="shared" si="0"/>
        <v>2</v>
      </c>
      <c r="M36" s="229">
        <f t="shared" si="0"/>
        <v>0</v>
      </c>
      <c r="N36" s="229">
        <f t="shared" si="0"/>
        <v>2</v>
      </c>
      <c r="O36" s="229">
        <f t="shared" si="0"/>
        <v>2</v>
      </c>
      <c r="P36" s="229">
        <f t="shared" si="0"/>
        <v>2</v>
      </c>
      <c r="Q36" s="229">
        <f t="shared" si="0"/>
        <v>0</v>
      </c>
      <c r="R36" s="229">
        <f t="shared" si="0"/>
        <v>0</v>
      </c>
      <c r="S36" s="416"/>
      <c r="T36" s="416"/>
    </row>
  </sheetData>
  <mergeCells count="25">
    <mergeCell ref="A2:T2"/>
    <mergeCell ref="A1:T1"/>
    <mergeCell ref="A4:A6"/>
    <mergeCell ref="B4:B6"/>
    <mergeCell ref="C4:C6"/>
    <mergeCell ref="D4:E5"/>
    <mergeCell ref="G4:J4"/>
    <mergeCell ref="S4:S6"/>
    <mergeCell ref="T4:T6"/>
    <mergeCell ref="G5:H5"/>
    <mergeCell ref="I5:J5"/>
    <mergeCell ref="O5:P5"/>
    <mergeCell ref="Q5:R5"/>
    <mergeCell ref="K4:R4"/>
    <mergeCell ref="M5:N5"/>
    <mergeCell ref="K5:L5"/>
    <mergeCell ref="A29:A35"/>
    <mergeCell ref="A36:C36"/>
    <mergeCell ref="A25:A27"/>
    <mergeCell ref="A21:A23"/>
    <mergeCell ref="A15:A19"/>
    <mergeCell ref="B15:B19"/>
    <mergeCell ref="B21:B23"/>
    <mergeCell ref="B25:B27"/>
    <mergeCell ref="F4:F5"/>
  </mergeCells>
  <printOptions horizontalCentered="1"/>
  <pageMargins left="0.31496062992126" right="0.31496062992126" top="0.55118110236220497" bottom="0.35433070866141703" header="0.31496062992126" footer="0.31496062992126"/>
  <pageSetup paperSize="9"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U129"/>
  <sheetViews>
    <sheetView view="pageBreakPreview" zoomScale="90" zoomScaleSheetLayoutView="90" workbookViewId="0">
      <pane ySplit="6" topLeftCell="A7" activePane="bottomLeft" state="frozen"/>
      <selection pane="bottomLeft" activeCell="F119" sqref="F119:M119"/>
    </sheetView>
  </sheetViews>
  <sheetFormatPr defaultRowHeight="16.5"/>
  <cols>
    <col min="1" max="1" width="4.75" style="396" customWidth="1"/>
    <col min="2" max="2" width="11.875" style="221" customWidth="1"/>
    <col min="3" max="3" width="3.75" style="221" customWidth="1"/>
    <col min="4" max="4" width="2.625" style="221" customWidth="1"/>
    <col min="5" max="5" width="25.625" style="221" customWidth="1"/>
    <col min="6" max="7" width="3.75" style="237" customWidth="1"/>
    <col min="8" max="9" width="3" style="237" customWidth="1"/>
    <col min="10" max="17" width="3" style="238" customWidth="1"/>
    <col min="18" max="18" width="4.375" style="237" customWidth="1"/>
    <col min="19" max="19" width="7.25" style="237" customWidth="1"/>
    <col min="20" max="21" width="3.625" style="237" customWidth="1"/>
    <col min="22" max="16384" width="9" style="221"/>
  </cols>
  <sheetData>
    <row r="1" spans="1:21" ht="20.25">
      <c r="A1" s="974" t="s">
        <v>1325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974"/>
      <c r="O1" s="974"/>
      <c r="P1" s="974"/>
      <c r="Q1" s="974"/>
      <c r="R1" s="974"/>
      <c r="S1" s="974"/>
      <c r="T1" s="974"/>
      <c r="U1" s="974"/>
    </row>
    <row r="2" spans="1:21" ht="20.25">
      <c r="A2" s="974" t="s">
        <v>203</v>
      </c>
      <c r="B2" s="974"/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4"/>
      <c r="U2" s="974"/>
    </row>
    <row r="3" spans="1:21">
      <c r="A3" s="977">
        <v>41760</v>
      </c>
      <c r="B3" s="977"/>
    </row>
    <row r="4" spans="1:21" s="396" customFormat="1">
      <c r="A4" s="959" t="s">
        <v>0</v>
      </c>
      <c r="B4" s="959" t="s">
        <v>1040</v>
      </c>
      <c r="C4" s="965" t="s">
        <v>1261</v>
      </c>
      <c r="D4" s="965"/>
      <c r="E4" s="959" t="s">
        <v>1041</v>
      </c>
      <c r="F4" s="960" t="s">
        <v>47</v>
      </c>
      <c r="G4" s="961"/>
      <c r="H4" s="960" t="s">
        <v>19</v>
      </c>
      <c r="I4" s="976"/>
      <c r="J4" s="976"/>
      <c r="K4" s="976"/>
      <c r="L4" s="976"/>
      <c r="M4" s="961"/>
      <c r="N4" s="964" t="s">
        <v>1264</v>
      </c>
      <c r="O4" s="964"/>
      <c r="P4" s="964"/>
      <c r="Q4" s="964"/>
      <c r="R4" s="964" t="s">
        <v>886</v>
      </c>
      <c r="S4" s="965" t="s">
        <v>1328</v>
      </c>
      <c r="T4" s="965" t="s">
        <v>1266</v>
      </c>
      <c r="U4" s="965"/>
    </row>
    <row r="5" spans="1:21" s="396" customFormat="1" ht="33" customHeight="1">
      <c r="A5" s="959"/>
      <c r="B5" s="959"/>
      <c r="C5" s="965"/>
      <c r="D5" s="965"/>
      <c r="E5" s="959"/>
      <c r="F5" s="962"/>
      <c r="G5" s="963"/>
      <c r="H5" s="959" t="s">
        <v>58</v>
      </c>
      <c r="I5" s="959"/>
      <c r="J5" s="964" t="s">
        <v>59</v>
      </c>
      <c r="K5" s="964"/>
      <c r="L5" s="964" t="s">
        <v>60</v>
      </c>
      <c r="M5" s="964"/>
      <c r="N5" s="964" t="s">
        <v>1265</v>
      </c>
      <c r="O5" s="964"/>
      <c r="P5" s="964" t="s">
        <v>64</v>
      </c>
      <c r="Q5" s="964"/>
      <c r="R5" s="964"/>
      <c r="S5" s="965"/>
      <c r="T5" s="965"/>
      <c r="U5" s="965"/>
    </row>
    <row r="6" spans="1:21" s="396" customFormat="1" ht="18" customHeight="1">
      <c r="A6" s="959"/>
      <c r="B6" s="959"/>
      <c r="C6" s="965"/>
      <c r="D6" s="965"/>
      <c r="E6" s="959"/>
      <c r="F6" s="223" t="s">
        <v>38</v>
      </c>
      <c r="G6" s="223" t="s">
        <v>39</v>
      </c>
      <c r="H6" s="759"/>
      <c r="I6" s="759"/>
      <c r="J6" s="223" t="s">
        <v>38</v>
      </c>
      <c r="K6" s="222" t="s">
        <v>39</v>
      </c>
      <c r="L6" s="222" t="s">
        <v>38</v>
      </c>
      <c r="M6" s="222" t="s">
        <v>39</v>
      </c>
      <c r="N6" s="223" t="s">
        <v>38</v>
      </c>
      <c r="O6" s="223" t="s">
        <v>39</v>
      </c>
      <c r="P6" s="223" t="s">
        <v>38</v>
      </c>
      <c r="Q6" s="223" t="s">
        <v>39</v>
      </c>
      <c r="R6" s="964"/>
      <c r="S6" s="965"/>
      <c r="T6" s="222" t="s">
        <v>38</v>
      </c>
      <c r="U6" s="222" t="s">
        <v>39</v>
      </c>
    </row>
    <row r="7" spans="1:21" s="226" customFormat="1" ht="16.5" customHeight="1">
      <c r="A7" s="233">
        <v>1</v>
      </c>
      <c r="B7" s="966" t="s">
        <v>78</v>
      </c>
      <c r="C7" s="966"/>
      <c r="D7" s="966"/>
      <c r="E7" s="966"/>
      <c r="F7" s="233"/>
      <c r="G7" s="233"/>
      <c r="H7" s="233"/>
      <c r="I7" s="233"/>
      <c r="J7" s="224"/>
      <c r="K7" s="224"/>
      <c r="L7" s="224"/>
      <c r="M7" s="224"/>
      <c r="N7" s="224"/>
      <c r="O7" s="224"/>
      <c r="P7" s="224"/>
      <c r="Q7" s="224"/>
      <c r="R7" s="225"/>
      <c r="S7" s="225"/>
      <c r="T7" s="225"/>
      <c r="U7" s="225"/>
    </row>
    <row r="8" spans="1:21">
      <c r="A8" s="397"/>
      <c r="B8" s="227"/>
      <c r="C8" s="239">
        <v>1</v>
      </c>
      <c r="D8" s="239"/>
      <c r="E8" s="240" t="str">
        <f>'DATA MASTER'!G32</f>
        <v>Dra. Sri Widji Astuti</v>
      </c>
      <c r="F8" s="241"/>
      <c r="G8" s="241"/>
      <c r="H8" s="241"/>
      <c r="I8" s="241"/>
      <c r="J8" s="242"/>
      <c r="K8" s="228">
        <v>1</v>
      </c>
      <c r="L8" s="228"/>
      <c r="M8" s="228"/>
      <c r="N8" s="228"/>
      <c r="O8" s="228">
        <v>1</v>
      </c>
      <c r="P8" s="228"/>
      <c r="Q8" s="228"/>
      <c r="R8" s="229">
        <f ca="1">'DATA MASTER'!AC32</f>
        <v>46</v>
      </c>
      <c r="S8" s="229">
        <f ca="1">'DATA MASTER'!AK12</f>
        <v>28</v>
      </c>
      <c r="T8" s="229"/>
      <c r="U8" s="229">
        <v>1</v>
      </c>
    </row>
    <row r="9" spans="1:21">
      <c r="A9" s="398"/>
      <c r="B9" s="243"/>
      <c r="C9" s="244">
        <v>2</v>
      </c>
      <c r="D9" s="244"/>
      <c r="E9" s="245" t="str">
        <f>'DATA MASTER'!G40</f>
        <v>Nur Fadlilah, M.A</v>
      </c>
      <c r="F9" s="246"/>
      <c r="G9" s="246"/>
      <c r="H9" s="246"/>
      <c r="I9" s="246"/>
      <c r="J9" s="242"/>
      <c r="K9" s="228">
        <v>1</v>
      </c>
      <c r="L9" s="228"/>
      <c r="M9" s="228"/>
      <c r="N9" s="228"/>
      <c r="O9" s="228"/>
      <c r="P9" s="228"/>
      <c r="Q9" s="228">
        <v>1</v>
      </c>
      <c r="R9" s="229">
        <f ca="1">'DATA MASTER'!AC40</f>
        <v>37</v>
      </c>
      <c r="S9" s="229">
        <f ca="1">'DATA MASTER'!AK40</f>
        <v>10</v>
      </c>
      <c r="T9" s="229"/>
      <c r="U9" s="229">
        <v>1</v>
      </c>
    </row>
    <row r="10" spans="1:21">
      <c r="A10" s="398"/>
      <c r="B10" s="243"/>
      <c r="C10" s="244">
        <v>3</v>
      </c>
      <c r="D10" s="244"/>
      <c r="E10" s="247" t="str">
        <f>'DATA MASTER'!G41</f>
        <v>Abdul Khamid, M.Pd.I</v>
      </c>
      <c r="F10" s="248"/>
      <c r="G10" s="248"/>
      <c r="H10" s="248"/>
      <c r="I10" s="248"/>
      <c r="J10" s="242">
        <v>1</v>
      </c>
      <c r="K10" s="228"/>
      <c r="L10" s="228"/>
      <c r="M10" s="228"/>
      <c r="N10" s="228">
        <v>1</v>
      </c>
      <c r="O10" s="228"/>
      <c r="P10" s="228">
        <v>1</v>
      </c>
      <c r="Q10" s="228"/>
      <c r="R10" s="229">
        <f ca="1">'DATA MASTER'!AC41</f>
        <v>42</v>
      </c>
      <c r="S10" s="229">
        <f ca="1">'DATA MASTER'!AK41</f>
        <v>11</v>
      </c>
      <c r="T10" s="229">
        <v>1</v>
      </c>
      <c r="U10" s="229"/>
    </row>
    <row r="11" spans="1:21">
      <c r="A11" s="404"/>
      <c r="B11" s="249"/>
      <c r="C11" s="250">
        <v>4</v>
      </c>
      <c r="D11" s="250"/>
      <c r="E11" s="251" t="str">
        <f>'DATA MASTER'!G93</f>
        <v>Muhammad Fauzun, S.Pd I</v>
      </c>
      <c r="F11" s="252">
        <v>1</v>
      </c>
      <c r="G11" s="252"/>
      <c r="H11" s="252"/>
      <c r="I11" s="252"/>
      <c r="J11" s="242"/>
      <c r="K11" s="228"/>
      <c r="L11" s="228"/>
      <c r="M11" s="228"/>
      <c r="N11" s="228"/>
      <c r="O11" s="228"/>
      <c r="P11" s="228"/>
      <c r="Q11" s="228"/>
      <c r="R11" s="229">
        <f ca="1">'DATA MASTER'!AC93</f>
        <v>26</v>
      </c>
      <c r="S11" s="229">
        <f ca="1">'DATA MASTER'!AK93</f>
        <v>1</v>
      </c>
      <c r="T11" s="229"/>
      <c r="U11" s="229"/>
    </row>
    <row r="12" spans="1:21" s="226" customFormat="1">
      <c r="A12" s="233">
        <v>2</v>
      </c>
      <c r="B12" s="966" t="s">
        <v>352</v>
      </c>
      <c r="C12" s="966"/>
      <c r="D12" s="966"/>
      <c r="E12" s="966"/>
      <c r="F12" s="233"/>
      <c r="G12" s="233"/>
      <c r="H12" s="233"/>
      <c r="I12" s="233"/>
      <c r="J12" s="224"/>
      <c r="K12" s="224"/>
      <c r="L12" s="224"/>
      <c r="M12" s="224"/>
      <c r="N12" s="224"/>
      <c r="O12" s="224"/>
      <c r="P12" s="224"/>
      <c r="Q12" s="224"/>
      <c r="R12" s="225"/>
      <c r="S12" s="225"/>
      <c r="T12" s="225"/>
      <c r="U12" s="225"/>
    </row>
    <row r="13" spans="1:21">
      <c r="A13" s="407"/>
      <c r="C13" s="244">
        <v>1</v>
      </c>
      <c r="D13" s="244"/>
      <c r="E13" s="253" t="str">
        <f>'DATA MASTER'!G44</f>
        <v>Bety Setyarini, S.Pd</v>
      </c>
      <c r="F13" s="254"/>
      <c r="G13" s="254"/>
      <c r="H13" s="254"/>
      <c r="I13" s="254"/>
      <c r="J13" s="255"/>
      <c r="K13" s="230">
        <v>1</v>
      </c>
      <c r="L13" s="230"/>
      <c r="M13" s="230"/>
      <c r="N13" s="230"/>
      <c r="O13" s="230">
        <v>1</v>
      </c>
      <c r="P13" s="230"/>
      <c r="Q13" s="230"/>
      <c r="R13" s="229">
        <f ca="1">'DATA MASTER'!AC44</f>
        <v>32</v>
      </c>
      <c r="S13" s="229">
        <f ca="1">'DATA MASTER'!AK44</f>
        <v>5</v>
      </c>
      <c r="T13" s="229"/>
      <c r="U13" s="229">
        <v>1</v>
      </c>
    </row>
    <row r="14" spans="1:21">
      <c r="A14" s="398"/>
      <c r="B14" s="243"/>
      <c r="C14" s="244">
        <v>2</v>
      </c>
      <c r="D14" s="244"/>
      <c r="E14" s="256" t="str">
        <f>'DATA MASTER'!G54</f>
        <v>Dra. Hj. Murtiningsih, M.Pd</v>
      </c>
      <c r="F14" s="257"/>
      <c r="G14" s="257">
        <v>1</v>
      </c>
      <c r="H14" s="257"/>
      <c r="I14" s="257"/>
      <c r="J14" s="242"/>
      <c r="K14" s="228"/>
      <c r="L14" s="228"/>
      <c r="M14" s="228"/>
      <c r="N14" s="228"/>
      <c r="O14" s="228"/>
      <c r="P14" s="228"/>
      <c r="Q14" s="228">
        <v>1</v>
      </c>
      <c r="R14" s="229">
        <f ca="1">'DATA MASTER'!AC54</f>
        <v>47</v>
      </c>
      <c r="S14" s="229">
        <f ca="1">'DATA MASTER'!AK54</f>
        <v>9</v>
      </c>
      <c r="T14" s="229"/>
      <c r="U14" s="229"/>
    </row>
    <row r="15" spans="1:21">
      <c r="A15" s="398"/>
      <c r="B15" s="243"/>
      <c r="C15" s="244">
        <v>3</v>
      </c>
      <c r="D15" s="244"/>
      <c r="E15" s="258" t="str">
        <f>'DATA MASTER'!G61</f>
        <v>Fanda Purnama, S.Pd</v>
      </c>
      <c r="F15" s="259">
        <v>1</v>
      </c>
      <c r="G15" s="259"/>
      <c r="H15" s="259"/>
      <c r="I15" s="259"/>
      <c r="J15" s="242"/>
      <c r="K15" s="228"/>
      <c r="L15" s="228"/>
      <c r="M15" s="228"/>
      <c r="N15" s="228">
        <v>1</v>
      </c>
      <c r="O15" s="228"/>
      <c r="P15" s="228"/>
      <c r="Q15" s="228"/>
      <c r="R15" s="229">
        <f ca="1">'DATA MASTER'!AC61</f>
        <v>32</v>
      </c>
      <c r="S15" s="229">
        <f ca="1">'DATA MASTER'!AK61</f>
        <v>8</v>
      </c>
      <c r="T15" s="229"/>
      <c r="U15" s="229"/>
    </row>
    <row r="16" spans="1:21">
      <c r="A16" s="398"/>
      <c r="B16" s="243"/>
      <c r="C16" s="244">
        <v>4</v>
      </c>
      <c r="D16" s="244"/>
      <c r="E16" s="260" t="str">
        <f>'DATA MASTER'!G94</f>
        <v>Dwi Purwati, S.Pd</v>
      </c>
      <c r="F16" s="261"/>
      <c r="G16" s="261">
        <v>1</v>
      </c>
      <c r="H16" s="261"/>
      <c r="I16" s="261"/>
      <c r="J16" s="242"/>
      <c r="K16" s="228"/>
      <c r="L16" s="228"/>
      <c r="M16" s="228"/>
      <c r="N16" s="228"/>
      <c r="O16" s="228">
        <v>1</v>
      </c>
      <c r="P16" s="228"/>
      <c r="Q16" s="228"/>
      <c r="R16" s="229">
        <f ca="1">'DATA MASTER'!AC94</f>
        <v>34</v>
      </c>
      <c r="S16" s="229">
        <f ca="1">'DATA MASTER'!AK94</f>
        <v>1</v>
      </c>
      <c r="T16" s="229"/>
      <c r="U16" s="229"/>
    </row>
    <row r="17" spans="1:21">
      <c r="A17" s="398"/>
      <c r="B17" s="243"/>
      <c r="C17" s="244">
        <v>5</v>
      </c>
      <c r="D17" s="244"/>
      <c r="E17" s="260" t="str">
        <f>'DATA MASTER'!G100</f>
        <v>Maharani Maya Laksmi, S.Pd</v>
      </c>
      <c r="F17" s="262"/>
      <c r="G17" s="262">
        <v>1</v>
      </c>
      <c r="H17" s="262"/>
      <c r="I17" s="262"/>
      <c r="J17" s="263"/>
      <c r="K17" s="231"/>
      <c r="L17" s="231"/>
      <c r="M17" s="231"/>
      <c r="N17" s="231"/>
      <c r="O17" s="231">
        <v>1</v>
      </c>
      <c r="P17" s="231"/>
      <c r="Q17" s="231"/>
      <c r="R17" s="229">
        <f ca="1">'DATA MASTER'!AC100</f>
        <v>27</v>
      </c>
      <c r="S17" s="229">
        <f ca="1">'DATA MASTER'!AK100</f>
        <v>0</v>
      </c>
      <c r="T17" s="229"/>
      <c r="U17" s="229"/>
    </row>
    <row r="18" spans="1:21" s="226" customFormat="1" ht="25.5" customHeight="1">
      <c r="A18" s="264">
        <v>3</v>
      </c>
      <c r="B18" s="975" t="s">
        <v>1042</v>
      </c>
      <c r="C18" s="975"/>
      <c r="D18" s="975"/>
      <c r="E18" s="975"/>
      <c r="F18" s="264"/>
      <c r="G18" s="264"/>
      <c r="H18" s="264"/>
      <c r="I18" s="264"/>
      <c r="J18" s="224"/>
      <c r="K18" s="224"/>
      <c r="L18" s="224"/>
      <c r="M18" s="224"/>
      <c r="N18" s="224"/>
      <c r="O18" s="224"/>
      <c r="P18" s="224"/>
      <c r="Q18" s="224"/>
      <c r="R18" s="225"/>
      <c r="S18" s="225"/>
      <c r="T18" s="225"/>
      <c r="U18" s="225"/>
    </row>
    <row r="19" spans="1:21" ht="14.25" customHeight="1">
      <c r="A19" s="407"/>
      <c r="C19" s="244">
        <v>1</v>
      </c>
      <c r="D19" s="244"/>
      <c r="E19" s="265" t="str">
        <f>'DATA MASTER'!G34</f>
        <v>Lely Chadratul Jamil, S.Pd</v>
      </c>
      <c r="F19" s="794"/>
      <c r="G19" s="794"/>
      <c r="H19" s="794"/>
      <c r="I19" s="794"/>
      <c r="J19" s="242"/>
      <c r="K19" s="228">
        <v>1</v>
      </c>
      <c r="L19" s="228"/>
      <c r="M19" s="228"/>
      <c r="N19" s="228"/>
      <c r="O19" s="228">
        <v>1</v>
      </c>
      <c r="P19" s="228"/>
      <c r="Q19" s="228"/>
      <c r="R19" s="229">
        <f ca="1">'DATA MASTER'!AC34</f>
        <v>39</v>
      </c>
      <c r="S19" s="229">
        <f ca="1">'DATA MASTER'!AK34</f>
        <v>10</v>
      </c>
      <c r="T19" s="229"/>
      <c r="U19" s="229">
        <v>1</v>
      </c>
    </row>
    <row r="20" spans="1:21" ht="14.25" customHeight="1">
      <c r="A20" s="407"/>
      <c r="C20" s="244">
        <v>2</v>
      </c>
      <c r="D20" s="244"/>
      <c r="E20" s="265" t="str">
        <f>'DATA MASTER'!G14</f>
        <v>Dra. Munifah</v>
      </c>
      <c r="F20" s="794"/>
      <c r="G20" s="794"/>
      <c r="H20" s="794"/>
      <c r="I20" s="794"/>
      <c r="J20" s="242"/>
      <c r="K20" s="228"/>
      <c r="L20" s="228"/>
      <c r="M20" s="228">
        <v>1</v>
      </c>
      <c r="N20" s="228"/>
      <c r="O20" s="228">
        <v>1</v>
      </c>
      <c r="P20" s="228"/>
      <c r="Q20" s="228"/>
      <c r="R20" s="229">
        <f ca="1">'DATA MASTER'!AC14</f>
        <v>53</v>
      </c>
      <c r="S20" s="229">
        <f ca="1">'DATA MASTER'!AK14</f>
        <v>28</v>
      </c>
      <c r="T20" s="229"/>
      <c r="U20" s="229">
        <v>1</v>
      </c>
    </row>
    <row r="21" spans="1:21" ht="14.25" customHeight="1">
      <c r="A21" s="407"/>
      <c r="C21" s="244">
        <v>3</v>
      </c>
      <c r="D21" s="244"/>
      <c r="E21" s="265" t="str">
        <f>'DATA MASTER'!G15</f>
        <v>Penny Harmunis, S.Pd</v>
      </c>
      <c r="F21" s="794"/>
      <c r="G21" s="794"/>
      <c r="H21" s="794"/>
      <c r="I21" s="794"/>
      <c r="J21" s="242"/>
      <c r="K21" s="228"/>
      <c r="L21" s="228"/>
      <c r="M21" s="228">
        <v>1</v>
      </c>
      <c r="N21" s="228"/>
      <c r="O21" s="228">
        <v>1</v>
      </c>
      <c r="P21" s="228"/>
      <c r="Q21" s="228"/>
      <c r="R21" s="229">
        <f ca="1">'DATA MASTER'!AC15</f>
        <v>51</v>
      </c>
      <c r="S21" s="229">
        <f ca="1">'DATA MASTER'!AK15</f>
        <v>31</v>
      </c>
      <c r="T21" s="229"/>
      <c r="U21" s="229">
        <v>1</v>
      </c>
    </row>
    <row r="22" spans="1:21" ht="14.25" customHeight="1">
      <c r="A22" s="407"/>
      <c r="C22" s="244">
        <v>4</v>
      </c>
      <c r="D22" s="244"/>
      <c r="E22" s="265" t="str">
        <f>'DATA MASTER'!G20</f>
        <v>Suwono, M.Pd</v>
      </c>
      <c r="F22" s="794"/>
      <c r="G22" s="794"/>
      <c r="H22" s="794"/>
      <c r="I22" s="794"/>
      <c r="J22" s="242"/>
      <c r="K22" s="228"/>
      <c r="L22" s="228">
        <v>1</v>
      </c>
      <c r="M22" s="228"/>
      <c r="N22" s="228"/>
      <c r="O22" s="228"/>
      <c r="P22" s="228">
        <v>1</v>
      </c>
      <c r="Q22" s="228"/>
      <c r="R22" s="229">
        <f ca="1">'DATA MASTER'!AC20</f>
        <v>50</v>
      </c>
      <c r="S22" s="229">
        <f>'DATA MASTER'!AH20</f>
        <v>22</v>
      </c>
      <c r="T22" s="229">
        <v>1</v>
      </c>
      <c r="U22" s="229"/>
    </row>
    <row r="23" spans="1:21" ht="14.25" customHeight="1">
      <c r="A23" s="407"/>
      <c r="C23" s="244">
        <v>5</v>
      </c>
      <c r="D23" s="244"/>
      <c r="E23" s="266" t="str">
        <f>'DATA MASTER'!G68</f>
        <v>Priyani, S.Pd</v>
      </c>
      <c r="F23" s="267"/>
      <c r="G23" s="267">
        <v>1</v>
      </c>
      <c r="H23" s="267"/>
      <c r="I23" s="267"/>
      <c r="J23" s="263"/>
      <c r="K23" s="231"/>
      <c r="L23" s="231"/>
      <c r="M23" s="231"/>
      <c r="N23" s="231"/>
      <c r="O23" s="231">
        <v>1</v>
      </c>
      <c r="P23" s="231"/>
      <c r="Q23" s="231"/>
      <c r="R23" s="229">
        <f ca="1">'DATA MASTER'!AC68</f>
        <v>30</v>
      </c>
      <c r="S23" s="229">
        <f ca="1">'DATA MASTER'!AK68</f>
        <v>5</v>
      </c>
      <c r="T23" s="229"/>
      <c r="U23" s="229"/>
    </row>
    <row r="24" spans="1:21" s="226" customFormat="1">
      <c r="A24" s="264">
        <v>4</v>
      </c>
      <c r="B24" s="978" t="s">
        <v>1263</v>
      </c>
      <c r="C24" s="979"/>
      <c r="D24" s="979"/>
      <c r="E24" s="980"/>
      <c r="F24" s="268"/>
      <c r="G24" s="268"/>
      <c r="H24" s="268"/>
      <c r="I24" s="268"/>
      <c r="J24" s="224"/>
      <c r="K24" s="224"/>
      <c r="L24" s="224"/>
      <c r="M24" s="224"/>
      <c r="N24" s="224"/>
      <c r="O24" s="224"/>
      <c r="P24" s="224"/>
      <c r="Q24" s="224"/>
      <c r="R24" s="225"/>
      <c r="S24" s="225"/>
      <c r="T24" s="225"/>
      <c r="U24" s="225"/>
    </row>
    <row r="25" spans="1:21">
      <c r="A25" s="407"/>
      <c r="C25" s="244">
        <v>1</v>
      </c>
      <c r="E25" s="221" t="str">
        <f>'DATA MASTER'!G62</f>
        <v>Eri Setiyoadi, S.Pd</v>
      </c>
      <c r="F25" s="269">
        <v>1</v>
      </c>
      <c r="G25" s="269"/>
      <c r="H25" s="269"/>
      <c r="I25" s="269"/>
      <c r="J25" s="255"/>
      <c r="K25" s="230"/>
      <c r="L25" s="230"/>
      <c r="M25" s="230"/>
      <c r="N25" s="230">
        <v>1</v>
      </c>
      <c r="O25" s="230"/>
      <c r="P25" s="230"/>
      <c r="Q25" s="230"/>
      <c r="R25" s="229">
        <f ca="1">'DATA MASTER'!AC62</f>
        <v>48</v>
      </c>
      <c r="S25" s="229">
        <f ca="1">'DATA MASTER'!AK62</f>
        <v>7</v>
      </c>
      <c r="T25" s="229"/>
      <c r="U25" s="229"/>
    </row>
    <row r="26" spans="1:21">
      <c r="A26" s="408"/>
      <c r="B26" s="270"/>
      <c r="C26" s="244">
        <v>2</v>
      </c>
      <c r="E26" s="265" t="str">
        <f>'DATA MASTER'!G101</f>
        <v>Ika Tri Diyanti, S.Pd</v>
      </c>
      <c r="F26" s="271"/>
      <c r="G26" s="271">
        <v>1</v>
      </c>
      <c r="H26" s="271"/>
      <c r="I26" s="271"/>
      <c r="J26" s="242"/>
      <c r="K26" s="228"/>
      <c r="L26" s="228"/>
      <c r="M26" s="228"/>
      <c r="N26" s="228"/>
      <c r="O26" s="228">
        <v>1</v>
      </c>
      <c r="P26" s="228"/>
      <c r="Q26" s="228"/>
      <c r="R26" s="229">
        <f ca="1">'DATA MASTER'!AC101</f>
        <v>25</v>
      </c>
      <c r="S26" s="229">
        <f ca="1">'DATA MASTER'!AK101</f>
        <v>0</v>
      </c>
      <c r="T26" s="229"/>
      <c r="U26" s="229"/>
    </row>
    <row r="27" spans="1:21" s="226" customFormat="1">
      <c r="A27" s="233">
        <v>5</v>
      </c>
      <c r="B27" s="966" t="s">
        <v>1043</v>
      </c>
      <c r="C27" s="966"/>
      <c r="D27" s="966"/>
      <c r="E27" s="966"/>
      <c r="F27" s="268"/>
      <c r="G27" s="268"/>
      <c r="H27" s="268"/>
      <c r="I27" s="268"/>
      <c r="J27" s="224"/>
      <c r="K27" s="224"/>
      <c r="L27" s="224"/>
      <c r="M27" s="224"/>
      <c r="N27" s="224"/>
      <c r="O27" s="224"/>
      <c r="P27" s="224"/>
      <c r="Q27" s="224"/>
      <c r="R27" s="225"/>
      <c r="S27" s="225"/>
      <c r="T27" s="225"/>
      <c r="U27" s="225"/>
    </row>
    <row r="28" spans="1:21">
      <c r="A28" s="407"/>
      <c r="C28" s="244">
        <v>1</v>
      </c>
      <c r="D28" s="244"/>
      <c r="E28" s="272" t="str">
        <f>'DATA MASTER'!G33</f>
        <v>Yuyun Rusbiyanto, S.Pd</v>
      </c>
      <c r="F28" s="273"/>
      <c r="G28" s="273"/>
      <c r="H28" s="273"/>
      <c r="I28" s="273"/>
      <c r="J28" s="242">
        <v>1</v>
      </c>
      <c r="K28" s="228"/>
      <c r="L28" s="228"/>
      <c r="M28" s="228"/>
      <c r="N28" s="228">
        <v>1</v>
      </c>
      <c r="O28" s="228"/>
      <c r="P28" s="228"/>
      <c r="Q28" s="228"/>
      <c r="R28" s="229">
        <f ca="1">'DATA MASTER'!AC33</f>
        <v>41</v>
      </c>
      <c r="S28" s="229">
        <f ca="1">'DATA MASTER'!AK33</f>
        <v>10</v>
      </c>
      <c r="T28" s="229">
        <v>1</v>
      </c>
      <c r="U28" s="229"/>
    </row>
    <row r="29" spans="1:21">
      <c r="A29" s="398"/>
      <c r="B29" s="243"/>
      <c r="C29" s="244">
        <v>2</v>
      </c>
      <c r="D29" s="244"/>
      <c r="E29" s="274" t="str">
        <f>'DATA MASTER'!G43</f>
        <v>Heri Setyobudi, S.Pd</v>
      </c>
      <c r="F29" s="275"/>
      <c r="G29" s="275"/>
      <c r="H29" s="275"/>
      <c r="I29" s="275"/>
      <c r="J29" s="242">
        <v>1</v>
      </c>
      <c r="K29" s="228"/>
      <c r="L29" s="228"/>
      <c r="M29" s="228"/>
      <c r="N29" s="228">
        <v>1</v>
      </c>
      <c r="O29" s="228"/>
      <c r="P29" s="228"/>
      <c r="Q29" s="228"/>
      <c r="R29" s="229">
        <f ca="1">'DATA MASTER'!AC43</f>
        <v>34</v>
      </c>
      <c r="S29" s="229">
        <f ca="1">'DATA MASTER'!AK43</f>
        <v>5</v>
      </c>
      <c r="T29" s="229">
        <v>1</v>
      </c>
      <c r="U29" s="229"/>
    </row>
    <row r="30" spans="1:21">
      <c r="A30" s="398"/>
      <c r="B30" s="243"/>
      <c r="C30" s="244">
        <v>3</v>
      </c>
      <c r="D30" s="244"/>
      <c r="E30" s="274" t="str">
        <f>'DATA MASTER'!G35</f>
        <v>Balok Edi Waluyo, S.Pd</v>
      </c>
      <c r="F30" s="275"/>
      <c r="G30" s="275"/>
      <c r="H30" s="275"/>
      <c r="I30" s="275"/>
      <c r="J30" s="242">
        <v>1</v>
      </c>
      <c r="K30" s="228"/>
      <c r="L30" s="228"/>
      <c r="M30" s="228"/>
      <c r="N30" s="228">
        <v>1</v>
      </c>
      <c r="O30" s="228"/>
      <c r="P30" s="228"/>
      <c r="Q30" s="228"/>
      <c r="R30" s="229">
        <f ca="1">'DATA MASTER'!AC35</f>
        <v>46</v>
      </c>
      <c r="S30" s="229">
        <f ca="1">'DATA MASTER'!AK35</f>
        <v>11</v>
      </c>
      <c r="T30" s="229">
        <v>1</v>
      </c>
      <c r="U30" s="229"/>
    </row>
    <row r="31" spans="1:21">
      <c r="A31" s="398"/>
      <c r="B31" s="243"/>
      <c r="C31" s="244">
        <v>4</v>
      </c>
      <c r="D31" s="244"/>
      <c r="E31" s="276" t="str">
        <f>'DATA MASTER'!G81</f>
        <v>Arifkiyanto Ekanarawidya, S.Pd</v>
      </c>
      <c r="F31" s="277">
        <v>1</v>
      </c>
      <c r="G31" s="277"/>
      <c r="H31" s="277"/>
      <c r="I31" s="277"/>
      <c r="J31" s="242"/>
      <c r="K31" s="228"/>
      <c r="L31" s="228"/>
      <c r="M31" s="228"/>
      <c r="N31" s="228">
        <v>1</v>
      </c>
      <c r="O31" s="228"/>
      <c r="P31" s="228"/>
      <c r="Q31" s="228"/>
      <c r="R31" s="229">
        <f ca="1">'DATA MASTER'!AC81</f>
        <v>26</v>
      </c>
      <c r="S31" s="229">
        <f ca="1">'DATA MASTER'!AK81</f>
        <v>3</v>
      </c>
      <c r="T31" s="229"/>
      <c r="U31" s="229"/>
    </row>
    <row r="32" spans="1:21">
      <c r="A32" s="398"/>
      <c r="B32" s="243"/>
      <c r="C32" s="244">
        <v>5</v>
      </c>
      <c r="D32" s="244"/>
      <c r="E32" s="276" t="str">
        <f>'DATA MASTER'!G95</f>
        <v>Bayu Priyambodo, S.Pd</v>
      </c>
      <c r="F32" s="277">
        <v>1</v>
      </c>
      <c r="G32" s="277"/>
      <c r="H32" s="277"/>
      <c r="I32" s="277"/>
      <c r="J32" s="242"/>
      <c r="K32" s="228"/>
      <c r="L32" s="228"/>
      <c r="M32" s="228"/>
      <c r="N32" s="228">
        <v>1</v>
      </c>
      <c r="O32" s="228"/>
      <c r="P32" s="228"/>
      <c r="Q32" s="228"/>
      <c r="R32" s="229">
        <f ca="1">'DATA MASTER'!AC95</f>
        <v>28</v>
      </c>
      <c r="S32" s="229">
        <f ca="1">'DATA MASTER'!AK95</f>
        <v>1</v>
      </c>
      <c r="T32" s="229"/>
      <c r="U32" s="229"/>
    </row>
    <row r="33" spans="1:21">
      <c r="A33" s="398"/>
      <c r="B33" s="243"/>
      <c r="C33" s="244">
        <v>6</v>
      </c>
      <c r="D33" s="244"/>
      <c r="E33" s="276" t="str">
        <f>'DATA MASTER'!G96</f>
        <v xml:space="preserve">Manggalih Egas Fajarwanto, S.Pd </v>
      </c>
      <c r="F33" s="278">
        <v>1</v>
      </c>
      <c r="G33" s="278"/>
      <c r="H33" s="278"/>
      <c r="I33" s="278"/>
      <c r="J33" s="263"/>
      <c r="K33" s="231"/>
      <c r="L33" s="231"/>
      <c r="M33" s="231"/>
      <c r="N33" s="231">
        <v>1</v>
      </c>
      <c r="O33" s="231"/>
      <c r="P33" s="231"/>
      <c r="Q33" s="231"/>
      <c r="R33" s="229">
        <f ca="1">'DATA MASTER'!AC96</f>
        <v>23</v>
      </c>
      <c r="S33" s="229">
        <f ca="1">'DATA MASTER'!AK96</f>
        <v>1</v>
      </c>
      <c r="T33" s="229"/>
      <c r="U33" s="229"/>
    </row>
    <row r="34" spans="1:21" s="226" customFormat="1">
      <c r="A34" s="233">
        <v>6</v>
      </c>
      <c r="B34" s="966" t="s">
        <v>1044</v>
      </c>
      <c r="C34" s="966"/>
      <c r="D34" s="966"/>
      <c r="E34" s="966"/>
      <c r="F34" s="233"/>
      <c r="G34" s="233"/>
      <c r="H34" s="233"/>
      <c r="I34" s="233"/>
      <c r="J34" s="224"/>
      <c r="K34" s="224"/>
      <c r="L34" s="224"/>
      <c r="M34" s="224"/>
      <c r="N34" s="224"/>
      <c r="O34" s="224"/>
      <c r="P34" s="224"/>
      <c r="Q34" s="224"/>
      <c r="R34" s="225"/>
      <c r="S34" s="225"/>
      <c r="T34" s="225"/>
      <c r="U34" s="225"/>
    </row>
    <row r="35" spans="1:21">
      <c r="A35" s="407"/>
      <c r="C35" s="244">
        <v>1</v>
      </c>
      <c r="D35" s="244"/>
      <c r="E35" s="279" t="str">
        <f>'DATA MASTER'!G87</f>
        <v>Windy Meiliyah, S.Sn</v>
      </c>
      <c r="F35" s="280"/>
      <c r="G35" s="280">
        <v>1</v>
      </c>
      <c r="H35" s="280"/>
      <c r="I35" s="280"/>
      <c r="J35" s="255"/>
      <c r="K35" s="230"/>
      <c r="L35" s="230"/>
      <c r="M35" s="230"/>
      <c r="N35" s="230"/>
      <c r="O35" s="230">
        <v>1</v>
      </c>
      <c r="P35" s="230"/>
      <c r="Q35" s="230"/>
      <c r="R35" s="229">
        <f ca="1">'DATA MASTER'!AC87</f>
        <v>29</v>
      </c>
      <c r="S35" s="229">
        <f ca="1">'DATA MASTER'!AK87</f>
        <v>2</v>
      </c>
      <c r="T35" s="229"/>
      <c r="U35" s="229"/>
    </row>
    <row r="36" spans="1:21">
      <c r="A36" s="398"/>
      <c r="B36" s="243"/>
      <c r="C36" s="244">
        <v>2</v>
      </c>
      <c r="D36" s="244"/>
      <c r="E36" s="281" t="str">
        <f>'DATA MASTER'!G89</f>
        <v>Ratih Endah Wahyuning Tyas, S.Pd</v>
      </c>
      <c r="F36" s="282"/>
      <c r="G36" s="282">
        <v>1</v>
      </c>
      <c r="H36" s="282"/>
      <c r="I36" s="282"/>
      <c r="J36" s="263"/>
      <c r="K36" s="231"/>
      <c r="L36" s="231"/>
      <c r="M36" s="231"/>
      <c r="N36" s="231"/>
      <c r="O36" s="231">
        <v>1</v>
      </c>
      <c r="P36" s="231"/>
      <c r="Q36" s="231"/>
      <c r="R36" s="229">
        <f ca="1">'DATA MASTER'!AC89</f>
        <v>26</v>
      </c>
      <c r="S36" s="229">
        <f ca="1">'DATA MASTER'!AK89</f>
        <v>2</v>
      </c>
      <c r="T36" s="229"/>
      <c r="U36" s="229"/>
    </row>
    <row r="37" spans="1:21" s="226" customFormat="1">
      <c r="A37" s="233">
        <v>7</v>
      </c>
      <c r="B37" s="971" t="s">
        <v>1045</v>
      </c>
      <c r="C37" s="972"/>
      <c r="D37" s="972"/>
      <c r="E37" s="973"/>
      <c r="F37" s="283"/>
      <c r="G37" s="283"/>
      <c r="H37" s="283"/>
      <c r="I37" s="283"/>
      <c r="J37" s="224"/>
      <c r="K37" s="224"/>
      <c r="L37" s="224"/>
      <c r="M37" s="224"/>
      <c r="N37" s="224"/>
      <c r="O37" s="224"/>
      <c r="P37" s="224"/>
      <c r="Q37" s="224"/>
      <c r="R37" s="225"/>
      <c r="S37" s="225"/>
      <c r="T37" s="225"/>
      <c r="U37" s="225"/>
    </row>
    <row r="38" spans="1:21">
      <c r="A38" s="407"/>
      <c r="C38" s="244">
        <v>1</v>
      </c>
      <c r="D38" s="244"/>
      <c r="E38" s="284" t="str">
        <f>'DATA MASTER'!G22</f>
        <v>Agus Hadichotmarno, M.M.</v>
      </c>
      <c r="F38" s="285"/>
      <c r="G38" s="285"/>
      <c r="H38" s="285"/>
      <c r="I38" s="285"/>
      <c r="J38" s="255">
        <v>1</v>
      </c>
      <c r="K38" s="230"/>
      <c r="L38" s="230"/>
      <c r="M38" s="230"/>
      <c r="N38" s="230"/>
      <c r="O38" s="230"/>
      <c r="P38" s="230">
        <v>1</v>
      </c>
      <c r="Q38" s="230"/>
      <c r="R38" s="229">
        <f ca="1">'DATA MASTER'!AC22</f>
        <v>39</v>
      </c>
      <c r="S38" s="229">
        <f ca="1">'DATA MASTER'!AK22</f>
        <v>9</v>
      </c>
      <c r="T38" s="229">
        <v>1</v>
      </c>
      <c r="U38" s="229"/>
    </row>
    <row r="39" spans="1:21">
      <c r="A39" s="398"/>
      <c r="B39" s="243"/>
      <c r="C39" s="244">
        <v>2</v>
      </c>
      <c r="D39" s="244"/>
      <c r="E39" s="286" t="str">
        <f>'DATA MASTER'!G66</f>
        <v>Laukhim Mahfud Fauzi, S.Pd</v>
      </c>
      <c r="F39" s="287">
        <v>1</v>
      </c>
      <c r="G39" s="287"/>
      <c r="H39" s="287"/>
      <c r="I39" s="287"/>
      <c r="J39" s="242"/>
      <c r="K39" s="228"/>
      <c r="L39" s="228"/>
      <c r="M39" s="228"/>
      <c r="N39" s="228">
        <v>1</v>
      </c>
      <c r="O39" s="228"/>
      <c r="P39" s="228"/>
      <c r="Q39" s="228"/>
      <c r="R39" s="229">
        <f ca="1">'DATA MASTER'!AC66</f>
        <v>32</v>
      </c>
      <c r="S39" s="229">
        <f ca="1">'DATA MASTER'!AK66</f>
        <v>6</v>
      </c>
      <c r="T39" s="229"/>
      <c r="U39" s="229"/>
    </row>
    <row r="40" spans="1:21">
      <c r="A40" s="398"/>
      <c r="B40" s="243"/>
      <c r="C40" s="244">
        <v>3</v>
      </c>
      <c r="D40" s="244"/>
      <c r="E40" s="288" t="str">
        <f>'DATA MASTER'!G76</f>
        <v>Agus Wahyudianto, S.Pd</v>
      </c>
      <c r="F40" s="289">
        <v>1</v>
      </c>
      <c r="G40" s="289"/>
      <c r="H40" s="289"/>
      <c r="I40" s="289"/>
      <c r="J40" s="242"/>
      <c r="K40" s="228"/>
      <c r="L40" s="228"/>
      <c r="M40" s="228"/>
      <c r="N40" s="228">
        <v>1</v>
      </c>
      <c r="O40" s="228"/>
      <c r="P40" s="228"/>
      <c r="Q40" s="228"/>
      <c r="R40" s="229">
        <f ca="1">'DATA MASTER'!AC76</f>
        <v>31</v>
      </c>
      <c r="S40" s="229">
        <f ca="1">'DATA MASTER'!AK76</f>
        <v>4</v>
      </c>
      <c r="T40" s="229"/>
      <c r="U40" s="229"/>
    </row>
    <row r="41" spans="1:21">
      <c r="A41" s="398"/>
      <c r="B41" s="243"/>
      <c r="C41" s="244">
        <v>4</v>
      </c>
      <c r="D41" s="244"/>
      <c r="E41" s="290" t="str">
        <f>'DATA MASTER'!G85</f>
        <v>Vina Novita Ayu Agus Tyandari, S.Pd</v>
      </c>
      <c r="F41" s="291"/>
      <c r="G41" s="291">
        <v>1</v>
      </c>
      <c r="H41" s="291"/>
      <c r="I41" s="291"/>
      <c r="J41" s="242"/>
      <c r="K41" s="228"/>
      <c r="L41" s="228"/>
      <c r="M41" s="228"/>
      <c r="N41" s="228"/>
      <c r="O41" s="228">
        <v>1</v>
      </c>
      <c r="P41" s="228"/>
      <c r="Q41" s="228"/>
      <c r="R41" s="229">
        <f ca="1">'DATA MASTER'!AC85</f>
        <v>25</v>
      </c>
      <c r="S41" s="229">
        <f ca="1">'DATA MASTER'!AK85</f>
        <v>3</v>
      </c>
      <c r="T41" s="229"/>
      <c r="U41" s="229"/>
    </row>
    <row r="42" spans="1:21" s="226" customFormat="1">
      <c r="A42" s="233">
        <v>8</v>
      </c>
      <c r="B42" s="966" t="s">
        <v>73</v>
      </c>
      <c r="C42" s="966"/>
      <c r="D42" s="966"/>
      <c r="E42" s="966"/>
      <c r="F42" s="233"/>
      <c r="G42" s="233"/>
      <c r="H42" s="233"/>
      <c r="I42" s="233"/>
      <c r="J42" s="224"/>
      <c r="K42" s="224"/>
      <c r="L42" s="224"/>
      <c r="M42" s="224"/>
      <c r="N42" s="224"/>
      <c r="O42" s="224"/>
      <c r="P42" s="224"/>
      <c r="Q42" s="224"/>
      <c r="R42" s="225"/>
      <c r="S42" s="225"/>
      <c r="T42" s="225"/>
      <c r="U42" s="225"/>
    </row>
    <row r="43" spans="1:21">
      <c r="A43" s="407"/>
      <c r="C43" s="244">
        <v>1</v>
      </c>
      <c r="D43" s="244"/>
      <c r="E43" s="292" t="str">
        <f>'DATA MASTER'!G29</f>
        <v>Indah Lestari, S.Pd</v>
      </c>
      <c r="F43" s="293"/>
      <c r="G43" s="293"/>
      <c r="H43" s="293"/>
      <c r="I43" s="293"/>
      <c r="J43" s="255"/>
      <c r="K43" s="230">
        <v>1</v>
      </c>
      <c r="L43" s="230"/>
      <c r="M43" s="230"/>
      <c r="N43" s="230"/>
      <c r="O43" s="230">
        <v>1</v>
      </c>
      <c r="P43" s="230"/>
      <c r="Q43" s="230"/>
      <c r="R43" s="229">
        <f ca="1">'DATA MASTER'!AC29</f>
        <v>43</v>
      </c>
      <c r="S43" s="229">
        <f ca="1">'DATA MASTER'!AK29</f>
        <v>13</v>
      </c>
      <c r="T43" s="229"/>
      <c r="U43" s="229">
        <v>1</v>
      </c>
    </row>
    <row r="44" spans="1:21">
      <c r="A44" s="398"/>
      <c r="B44" s="243"/>
      <c r="C44" s="244">
        <v>2</v>
      </c>
      <c r="D44" s="244"/>
      <c r="E44" s="294" t="str">
        <f>'DATA MASTER'!G28</f>
        <v>Winarsih, S.Pd</v>
      </c>
      <c r="F44" s="295"/>
      <c r="G44" s="295"/>
      <c r="H44" s="295"/>
      <c r="I44" s="295"/>
      <c r="J44" s="242"/>
      <c r="K44" s="228">
        <v>1</v>
      </c>
      <c r="L44" s="228"/>
      <c r="M44" s="228"/>
      <c r="N44" s="228"/>
      <c r="O44" s="228">
        <v>1</v>
      </c>
      <c r="P44" s="228"/>
      <c r="Q44" s="228"/>
      <c r="R44" s="229">
        <f ca="1">'DATA MASTER'!AC28</f>
        <v>43</v>
      </c>
      <c r="S44" s="229">
        <f ca="1">'DATA MASTER'!AK28</f>
        <v>13</v>
      </c>
      <c r="T44" s="229"/>
      <c r="U44" s="229">
        <v>1</v>
      </c>
    </row>
    <row r="45" spans="1:21">
      <c r="A45" s="398"/>
      <c r="B45" s="243"/>
      <c r="C45" s="244">
        <v>3</v>
      </c>
      <c r="D45" s="244"/>
      <c r="E45" s="296" t="str">
        <f>'DATA MASTER'!G30</f>
        <v>Muchammad Zainul Afandi, S.Pd, M.Si</v>
      </c>
      <c r="F45" s="297"/>
      <c r="G45" s="297"/>
      <c r="H45" s="297"/>
      <c r="I45" s="297"/>
      <c r="J45" s="242">
        <v>1</v>
      </c>
      <c r="K45" s="228"/>
      <c r="L45" s="228"/>
      <c r="M45" s="228"/>
      <c r="N45" s="228"/>
      <c r="O45" s="228"/>
      <c r="P45" s="228">
        <v>1</v>
      </c>
      <c r="Q45" s="228"/>
      <c r="R45" s="229">
        <f ca="1">'DATA MASTER'!AC30</f>
        <v>40</v>
      </c>
      <c r="S45" s="229">
        <f ca="1">'DATA MASTER'!AK30</f>
        <v>9</v>
      </c>
      <c r="T45" s="229">
        <v>1</v>
      </c>
      <c r="U45" s="229"/>
    </row>
    <row r="46" spans="1:21">
      <c r="A46" s="398"/>
      <c r="B46" s="243"/>
      <c r="C46" s="244">
        <v>4</v>
      </c>
      <c r="D46" s="244"/>
      <c r="E46" s="296" t="str">
        <f>'DATA MASTER'!G19</f>
        <v>Nurul Aini, S.Pd</v>
      </c>
      <c r="F46" s="297"/>
      <c r="G46" s="297"/>
      <c r="H46" s="297"/>
      <c r="I46" s="297"/>
      <c r="J46" s="242"/>
      <c r="K46" s="228"/>
      <c r="L46" s="228"/>
      <c r="M46" s="228">
        <v>1</v>
      </c>
      <c r="N46" s="228">
        <v>1</v>
      </c>
      <c r="O46" s="228"/>
      <c r="P46" s="228"/>
      <c r="Q46" s="228"/>
      <c r="R46" s="229">
        <f ca="1">'DATA MASTER'!AC19</f>
        <v>42</v>
      </c>
      <c r="S46" s="229">
        <f ca="1">'DATA MASTER'!AK19</f>
        <v>16</v>
      </c>
      <c r="T46" s="229"/>
      <c r="U46" s="229">
        <v>1</v>
      </c>
    </row>
    <row r="47" spans="1:21">
      <c r="A47" s="398"/>
      <c r="B47" s="243"/>
      <c r="C47" s="244">
        <v>5</v>
      </c>
      <c r="D47" s="244"/>
      <c r="E47" s="296" t="str">
        <f>'DATA MASTER'!G27</f>
        <v>Imam Soebekti, S.Pd</v>
      </c>
      <c r="F47" s="297"/>
      <c r="G47" s="297"/>
      <c r="H47" s="297"/>
      <c r="I47" s="297"/>
      <c r="J47" s="242">
        <v>1</v>
      </c>
      <c r="K47" s="228"/>
      <c r="L47" s="228"/>
      <c r="M47" s="228"/>
      <c r="N47" s="228">
        <v>1</v>
      </c>
      <c r="O47" s="228"/>
      <c r="P47" s="228"/>
      <c r="Q47" s="228"/>
      <c r="R47" s="229">
        <f ca="1">'DATA MASTER'!AC27</f>
        <v>53</v>
      </c>
      <c r="S47" s="229">
        <f ca="1">'DATA MASTER'!AK27</f>
        <v>13</v>
      </c>
      <c r="T47" s="229"/>
      <c r="U47" s="229"/>
    </row>
    <row r="48" spans="1:21">
      <c r="A48" s="398"/>
      <c r="B48" s="243"/>
      <c r="C48" s="244">
        <v>6</v>
      </c>
      <c r="D48" s="244"/>
      <c r="E48" s="296" t="str">
        <f>'DATA MASTER'!G47</f>
        <v>Titik Nahriyah, S.Pd</v>
      </c>
      <c r="F48" s="297"/>
      <c r="G48" s="297"/>
      <c r="H48" s="297">
        <v>1</v>
      </c>
      <c r="I48" s="297"/>
      <c r="J48" s="242"/>
      <c r="K48" s="228"/>
      <c r="L48" s="228"/>
      <c r="M48" s="228"/>
      <c r="N48" s="228"/>
      <c r="O48" s="228">
        <v>1</v>
      </c>
      <c r="P48" s="228"/>
      <c r="Q48" s="228"/>
      <c r="R48" s="229">
        <f ca="1">'DATA MASTER'!AC47</f>
        <v>49</v>
      </c>
      <c r="S48" s="229">
        <f ca="1">'DATA MASTER'!AK47</f>
        <v>13</v>
      </c>
      <c r="T48" s="229"/>
      <c r="U48" s="229">
        <v>1</v>
      </c>
    </row>
    <row r="49" spans="1:21">
      <c r="A49" s="398"/>
      <c r="B49" s="243"/>
      <c r="C49" s="244">
        <v>7</v>
      </c>
      <c r="D49" s="244"/>
      <c r="E49" s="298" t="str">
        <f>'DATA MASTER'!G59</f>
        <v>Feri Dwi Hermawan, S.Pd</v>
      </c>
      <c r="F49" s="299">
        <v>1</v>
      </c>
      <c r="G49" s="299"/>
      <c r="H49" s="299"/>
      <c r="I49" s="299"/>
      <c r="J49" s="242"/>
      <c r="K49" s="228"/>
      <c r="L49" s="228"/>
      <c r="M49" s="228"/>
      <c r="N49" s="228">
        <v>1</v>
      </c>
      <c r="O49" s="228"/>
      <c r="P49" s="228"/>
      <c r="Q49" s="228"/>
      <c r="R49" s="229">
        <f ca="1">'DATA MASTER'!AC59</f>
        <v>33</v>
      </c>
      <c r="S49" s="229">
        <f ca="1">'DATA MASTER'!AK59</f>
        <v>8</v>
      </c>
      <c r="T49" s="229"/>
      <c r="U49" s="229"/>
    </row>
    <row r="50" spans="1:21">
      <c r="A50" s="398"/>
      <c r="B50" s="243"/>
      <c r="C50" s="244">
        <v>8</v>
      </c>
      <c r="D50" s="244"/>
      <c r="E50" s="300" t="str">
        <f>'DATA MASTER'!G63</f>
        <v>Nurul Hikmahsari, S.Si</v>
      </c>
      <c r="F50" s="301"/>
      <c r="G50" s="301">
        <v>1</v>
      </c>
      <c r="H50" s="301"/>
      <c r="I50" s="301"/>
      <c r="J50" s="242"/>
      <c r="K50" s="228"/>
      <c r="L50" s="228"/>
      <c r="M50" s="228"/>
      <c r="N50" s="228"/>
      <c r="O50" s="228">
        <v>1</v>
      </c>
      <c r="P50" s="228"/>
      <c r="Q50" s="228"/>
      <c r="R50" s="229">
        <f ca="1">'DATA MASTER'!AC63</f>
        <v>31</v>
      </c>
      <c r="S50" s="229">
        <f ca="1">'DATA MASTER'!AK63</f>
        <v>7</v>
      </c>
      <c r="T50" s="229"/>
      <c r="U50" s="229"/>
    </row>
    <row r="51" spans="1:21">
      <c r="A51" s="398"/>
      <c r="B51" s="243"/>
      <c r="C51" s="244">
        <v>9</v>
      </c>
      <c r="D51" s="244"/>
      <c r="E51" s="302" t="str">
        <f>'DATA MASTER'!G74</f>
        <v>Rully Wulandari, S.Pd</v>
      </c>
      <c r="F51" s="303"/>
      <c r="G51" s="303">
        <v>1</v>
      </c>
      <c r="H51" s="303"/>
      <c r="I51" s="303"/>
      <c r="J51" s="242"/>
      <c r="K51" s="228"/>
      <c r="L51" s="228"/>
      <c r="M51" s="228"/>
      <c r="N51" s="228"/>
      <c r="O51" s="228">
        <v>1</v>
      </c>
      <c r="P51" s="228"/>
      <c r="Q51" s="228"/>
      <c r="R51" s="229">
        <f ca="1">'DATA MASTER'!AC74</f>
        <v>30</v>
      </c>
      <c r="S51" s="229">
        <f ca="1">'DATA MASTER'!AK74</f>
        <v>4</v>
      </c>
      <c r="T51" s="229"/>
      <c r="U51" s="229"/>
    </row>
    <row r="52" spans="1:21">
      <c r="A52" s="398"/>
      <c r="B52" s="243"/>
      <c r="C52" s="244">
        <v>10</v>
      </c>
      <c r="D52" s="244"/>
      <c r="E52" s="304" t="str">
        <f>'DATA MASTER'!G78</f>
        <v>Marita Zulaekha, S.Pd</v>
      </c>
      <c r="F52" s="305"/>
      <c r="G52" s="305">
        <v>1</v>
      </c>
      <c r="H52" s="305"/>
      <c r="I52" s="305"/>
      <c r="J52" s="242"/>
      <c r="K52" s="228"/>
      <c r="L52" s="228"/>
      <c r="M52" s="228"/>
      <c r="N52" s="228"/>
      <c r="O52" s="228">
        <v>1</v>
      </c>
      <c r="P52" s="228"/>
      <c r="Q52" s="228"/>
      <c r="R52" s="229">
        <f ca="1">'DATA MASTER'!AC78</f>
        <v>27</v>
      </c>
      <c r="S52" s="229">
        <f ca="1">'DATA MASTER'!AK78</f>
        <v>3</v>
      </c>
      <c r="T52" s="229"/>
      <c r="U52" s="229"/>
    </row>
    <row r="53" spans="1:21">
      <c r="A53" s="398"/>
      <c r="B53" s="243"/>
      <c r="C53" s="244">
        <v>11</v>
      </c>
      <c r="D53" s="244"/>
      <c r="E53" s="306" t="str">
        <f>'DATA MASTER'!G80</f>
        <v>Linda Dwi Khurin Inayati, S.Pd</v>
      </c>
      <c r="F53" s="307"/>
      <c r="G53" s="307">
        <v>1</v>
      </c>
      <c r="H53" s="307"/>
      <c r="I53" s="307"/>
      <c r="J53" s="242"/>
      <c r="K53" s="228"/>
      <c r="L53" s="228"/>
      <c r="M53" s="228"/>
      <c r="N53" s="228"/>
      <c r="O53" s="228">
        <v>1</v>
      </c>
      <c r="P53" s="228"/>
      <c r="Q53" s="228"/>
      <c r="R53" s="229">
        <f ca="1">'DATA MASTER'!AC80</f>
        <v>26</v>
      </c>
      <c r="S53" s="229">
        <f ca="1">'DATA MASTER'!AK80</f>
        <v>3</v>
      </c>
      <c r="T53" s="229"/>
      <c r="U53" s="229"/>
    </row>
    <row r="54" spans="1:21" s="226" customFormat="1">
      <c r="A54" s="233">
        <v>9</v>
      </c>
      <c r="B54" s="966" t="s">
        <v>353</v>
      </c>
      <c r="C54" s="966"/>
      <c r="D54" s="966"/>
      <c r="E54" s="966"/>
      <c r="F54" s="233"/>
      <c r="G54" s="233"/>
      <c r="H54" s="233"/>
      <c r="I54" s="233"/>
      <c r="J54" s="224"/>
      <c r="K54" s="224"/>
      <c r="L54" s="224"/>
      <c r="M54" s="224"/>
      <c r="N54" s="224"/>
      <c r="O54" s="224"/>
      <c r="P54" s="224"/>
      <c r="Q54" s="224"/>
      <c r="R54" s="225"/>
      <c r="S54" s="225"/>
      <c r="T54" s="225"/>
      <c r="U54" s="225"/>
    </row>
    <row r="55" spans="1:21">
      <c r="A55" s="407"/>
      <c r="C55" s="244">
        <v>1</v>
      </c>
      <c r="D55" s="244"/>
      <c r="E55" s="308" t="str">
        <f>'DATA MASTER'!G56</f>
        <v>Widiyanto, S.Pd</v>
      </c>
      <c r="F55" s="309">
        <v>1</v>
      </c>
      <c r="G55" s="309"/>
      <c r="H55" s="309"/>
      <c r="I55" s="309"/>
      <c r="J55" s="255"/>
      <c r="K55" s="230"/>
      <c r="L55" s="230"/>
      <c r="M55" s="230"/>
      <c r="N55" s="230">
        <v>1</v>
      </c>
      <c r="O55" s="230"/>
      <c r="P55" s="230"/>
      <c r="Q55" s="230"/>
      <c r="R55" s="229">
        <f ca="1">'DATA MASTER'!AC56</f>
        <v>33</v>
      </c>
      <c r="S55" s="229">
        <f ca="1">'DATA MASTER'!AK56</f>
        <v>9</v>
      </c>
      <c r="T55" s="229"/>
      <c r="U55" s="229"/>
    </row>
    <row r="56" spans="1:21">
      <c r="A56" s="398"/>
      <c r="B56" s="243"/>
      <c r="C56" s="244">
        <v>2</v>
      </c>
      <c r="D56" s="244"/>
      <c r="E56" s="310" t="str">
        <f>'DATA MASTER'!G60</f>
        <v>Nurdiana Malahayati, S.Pd</v>
      </c>
      <c r="F56" s="311"/>
      <c r="G56" s="311">
        <v>1</v>
      </c>
      <c r="H56" s="311"/>
      <c r="I56" s="311"/>
      <c r="J56" s="242"/>
      <c r="K56" s="228"/>
      <c r="L56" s="228"/>
      <c r="M56" s="228"/>
      <c r="N56" s="228"/>
      <c r="O56" s="228">
        <v>1</v>
      </c>
      <c r="P56" s="228"/>
      <c r="Q56" s="228"/>
      <c r="R56" s="229">
        <f ca="1">'DATA MASTER'!AC60</f>
        <v>31</v>
      </c>
      <c r="S56" s="229">
        <f ca="1">'DATA MASTER'!AK60</f>
        <v>8</v>
      </c>
      <c r="T56" s="229"/>
      <c r="U56" s="229"/>
    </row>
    <row r="57" spans="1:21">
      <c r="A57" s="398"/>
      <c r="B57" s="243"/>
      <c r="C57" s="244">
        <v>3</v>
      </c>
      <c r="D57" s="244"/>
      <c r="E57" s="312" t="str">
        <f>'DATA MASTER'!G64</f>
        <v>Nur Rohmah, S.Pd</v>
      </c>
      <c r="F57" s="313"/>
      <c r="G57" s="313">
        <v>1</v>
      </c>
      <c r="H57" s="313"/>
      <c r="I57" s="313"/>
      <c r="J57" s="242"/>
      <c r="K57" s="228"/>
      <c r="L57" s="228"/>
      <c r="M57" s="228"/>
      <c r="N57" s="228"/>
      <c r="O57" s="228">
        <v>1</v>
      </c>
      <c r="P57" s="228"/>
      <c r="Q57" s="228"/>
      <c r="R57" s="229">
        <f ca="1">'DATA MASTER'!AC64</f>
        <v>31</v>
      </c>
      <c r="S57" s="229">
        <f ca="1">'DATA MASTER'!AK64</f>
        <v>6</v>
      </c>
      <c r="T57" s="229"/>
      <c r="U57" s="229"/>
    </row>
    <row r="58" spans="1:21">
      <c r="A58" s="398"/>
      <c r="B58" s="243"/>
      <c r="C58" s="244">
        <v>4</v>
      </c>
      <c r="D58" s="244"/>
      <c r="E58" s="314" t="str">
        <f>'DATA MASTER'!G73</f>
        <v>Ita Tristinawati, S.Pd</v>
      </c>
      <c r="F58" s="315"/>
      <c r="G58" s="315">
        <v>1</v>
      </c>
      <c r="H58" s="315"/>
      <c r="I58" s="315"/>
      <c r="J58" s="242"/>
      <c r="K58" s="228"/>
      <c r="L58" s="228"/>
      <c r="M58" s="228"/>
      <c r="N58" s="228"/>
      <c r="O58" s="228">
        <v>1</v>
      </c>
      <c r="P58" s="228"/>
      <c r="Q58" s="228"/>
      <c r="R58" s="229">
        <f ca="1">'DATA MASTER'!AC73</f>
        <v>30</v>
      </c>
      <c r="S58" s="229">
        <f ca="1">'DATA MASTER'!AK73</f>
        <v>4</v>
      </c>
      <c r="T58" s="229"/>
      <c r="U58" s="229"/>
    </row>
    <row r="59" spans="1:21">
      <c r="A59" s="398"/>
      <c r="B59" s="243"/>
      <c r="C59" s="244">
        <v>5</v>
      </c>
      <c r="D59" s="244"/>
      <c r="E59" s="316" t="str">
        <f>'DATA MASTER'!G79</f>
        <v>Ita Indriyani, S.Pd</v>
      </c>
      <c r="F59" s="317"/>
      <c r="G59" s="317">
        <v>1</v>
      </c>
      <c r="H59" s="317"/>
      <c r="I59" s="317"/>
      <c r="J59" s="242"/>
      <c r="K59" s="228"/>
      <c r="L59" s="228"/>
      <c r="M59" s="228"/>
      <c r="N59" s="228"/>
      <c r="O59" s="228">
        <v>1</v>
      </c>
      <c r="P59" s="228"/>
      <c r="Q59" s="228"/>
      <c r="R59" s="229">
        <f ca="1">'DATA MASTER'!AC79</f>
        <v>29</v>
      </c>
      <c r="S59" s="229">
        <f ca="1">'DATA MASTER'!AK79</f>
        <v>3</v>
      </c>
      <c r="T59" s="229"/>
      <c r="U59" s="229"/>
    </row>
    <row r="60" spans="1:21">
      <c r="A60" s="398"/>
      <c r="B60" s="243"/>
      <c r="C60" s="244">
        <v>6</v>
      </c>
      <c r="D60" s="244"/>
      <c r="E60" s="318" t="str">
        <f>'DATA MASTER'!G88</f>
        <v>Norma Indah Lutfifati, S.Pd</v>
      </c>
      <c r="F60" s="319"/>
      <c r="G60" s="319">
        <v>1</v>
      </c>
      <c r="H60" s="319"/>
      <c r="I60" s="319"/>
      <c r="J60" s="242"/>
      <c r="K60" s="228"/>
      <c r="L60" s="228"/>
      <c r="M60" s="228"/>
      <c r="N60" s="228"/>
      <c r="O60" s="228">
        <v>1</v>
      </c>
      <c r="P60" s="228"/>
      <c r="Q60" s="228"/>
      <c r="R60" s="229">
        <f ca="1">'DATA MASTER'!AC88</f>
        <v>25</v>
      </c>
      <c r="S60" s="229">
        <f ca="1">'DATA MASTER'!AK88</f>
        <v>2</v>
      </c>
      <c r="T60" s="229"/>
      <c r="U60" s="229"/>
    </row>
    <row r="61" spans="1:21" s="226" customFormat="1">
      <c r="A61" s="233">
        <v>10</v>
      </c>
      <c r="B61" s="966" t="s">
        <v>79</v>
      </c>
      <c r="C61" s="966"/>
      <c r="D61" s="966"/>
      <c r="E61" s="966"/>
      <c r="F61" s="233"/>
      <c r="G61" s="233"/>
      <c r="H61" s="233"/>
      <c r="I61" s="233"/>
      <c r="J61" s="224"/>
      <c r="K61" s="224"/>
      <c r="L61" s="224"/>
      <c r="M61" s="224"/>
      <c r="N61" s="224"/>
      <c r="O61" s="224"/>
      <c r="P61" s="224"/>
      <c r="Q61" s="224"/>
      <c r="R61" s="225"/>
      <c r="S61" s="225"/>
      <c r="T61" s="225"/>
      <c r="U61" s="225"/>
    </row>
    <row r="62" spans="1:21">
      <c r="A62" s="407"/>
      <c r="C62" s="244">
        <v>1</v>
      </c>
      <c r="D62" s="244"/>
      <c r="E62" s="318" t="str">
        <f>'DATA MASTER'!G86</f>
        <v>Ronnal Robby Firmansyah, S.Kom</v>
      </c>
      <c r="F62" s="319">
        <v>1</v>
      </c>
      <c r="G62" s="319"/>
      <c r="H62" s="319"/>
      <c r="I62" s="319"/>
      <c r="J62" s="242"/>
      <c r="K62" s="228"/>
      <c r="L62" s="228"/>
      <c r="M62" s="228"/>
      <c r="N62" s="228">
        <v>1</v>
      </c>
      <c r="O62" s="228"/>
      <c r="P62" s="228"/>
      <c r="Q62" s="228"/>
      <c r="R62" s="229">
        <f ca="1">'DATA MASTER'!AC86</f>
        <v>29</v>
      </c>
      <c r="S62" s="229">
        <f ca="1">'DATA MASTER'!AK86</f>
        <v>3</v>
      </c>
      <c r="T62" s="229"/>
      <c r="U62" s="229"/>
    </row>
    <row r="63" spans="1:21" s="226" customFormat="1">
      <c r="A63" s="233">
        <v>11</v>
      </c>
      <c r="B63" s="971" t="s">
        <v>74</v>
      </c>
      <c r="C63" s="972"/>
      <c r="D63" s="972"/>
      <c r="E63" s="973"/>
      <c r="F63" s="320"/>
      <c r="G63" s="320"/>
      <c r="H63" s="320"/>
      <c r="I63" s="320"/>
      <c r="J63" s="224"/>
      <c r="K63" s="224"/>
      <c r="L63" s="224"/>
      <c r="M63" s="224"/>
      <c r="N63" s="224"/>
      <c r="O63" s="224"/>
      <c r="P63" s="224"/>
      <c r="Q63" s="224"/>
      <c r="R63" s="225"/>
      <c r="S63" s="225"/>
      <c r="T63" s="225"/>
      <c r="U63" s="225"/>
    </row>
    <row r="64" spans="1:21">
      <c r="A64" s="407"/>
      <c r="C64" s="244">
        <v>1</v>
      </c>
      <c r="D64" s="244"/>
      <c r="E64" s="321" t="str">
        <f>'DATA MASTER'!G37</f>
        <v>Khairul Anwar, S.Pd</v>
      </c>
      <c r="F64" s="322"/>
      <c r="G64" s="322"/>
      <c r="H64" s="322"/>
      <c r="I64" s="322"/>
      <c r="J64" s="255">
        <v>1</v>
      </c>
      <c r="K64" s="230"/>
      <c r="L64" s="230"/>
      <c r="M64" s="230"/>
      <c r="N64" s="230">
        <v>1</v>
      </c>
      <c r="O64" s="230"/>
      <c r="P64" s="230"/>
      <c r="Q64" s="230"/>
      <c r="R64" s="229">
        <f ca="1">'DATA MASTER'!AC37</f>
        <v>43</v>
      </c>
      <c r="S64" s="229">
        <f ca="1">'DATA MASTER'!AK37</f>
        <v>10</v>
      </c>
      <c r="T64" s="229">
        <v>1</v>
      </c>
      <c r="U64" s="229"/>
    </row>
    <row r="65" spans="1:21">
      <c r="A65" s="407"/>
      <c r="C65" s="244">
        <v>2</v>
      </c>
      <c r="D65" s="244"/>
      <c r="E65" s="323" t="str">
        <f>'DATA MASTER'!G75</f>
        <v>Melinda Puspareni, S.Pd</v>
      </c>
      <c r="F65" s="324"/>
      <c r="G65" s="324">
        <v>1</v>
      </c>
      <c r="H65" s="324"/>
      <c r="I65" s="324"/>
      <c r="J65" s="263"/>
      <c r="K65" s="231"/>
      <c r="L65" s="231"/>
      <c r="M65" s="231"/>
      <c r="N65" s="231"/>
      <c r="O65" s="231">
        <v>1</v>
      </c>
      <c r="P65" s="231"/>
      <c r="Q65" s="231"/>
      <c r="R65" s="229">
        <f ca="1">'DATA MASTER'!AC75</f>
        <v>29</v>
      </c>
      <c r="S65" s="229">
        <f ca="1">'DATA MASTER'!AK75</f>
        <v>4</v>
      </c>
      <c r="T65" s="229"/>
      <c r="U65" s="229"/>
    </row>
    <row r="66" spans="1:21" s="226" customFormat="1">
      <c r="A66" s="233">
        <v>12</v>
      </c>
      <c r="B66" s="971" t="s">
        <v>75</v>
      </c>
      <c r="C66" s="972"/>
      <c r="D66" s="972"/>
      <c r="E66" s="973"/>
      <c r="F66" s="225"/>
      <c r="G66" s="225"/>
      <c r="H66" s="225"/>
      <c r="I66" s="225"/>
      <c r="J66" s="224"/>
      <c r="K66" s="224"/>
      <c r="L66" s="224"/>
      <c r="M66" s="224"/>
      <c r="N66" s="224"/>
      <c r="O66" s="224"/>
      <c r="P66" s="224"/>
      <c r="Q66" s="224"/>
      <c r="R66" s="225"/>
      <c r="S66" s="225"/>
      <c r="T66" s="225"/>
      <c r="U66" s="225"/>
    </row>
    <row r="67" spans="1:21">
      <c r="A67" s="407"/>
      <c r="C67" s="244">
        <v>1</v>
      </c>
      <c r="D67" s="244"/>
      <c r="E67" s="325" t="str">
        <f>'DATA MASTER'!G69</f>
        <v>Edy Sugiyanto, S.E</v>
      </c>
      <c r="F67" s="326">
        <v>1</v>
      </c>
      <c r="G67" s="326"/>
      <c r="H67" s="326"/>
      <c r="I67" s="326"/>
      <c r="J67" s="255"/>
      <c r="K67" s="230"/>
      <c r="L67" s="230"/>
      <c r="M67" s="230"/>
      <c r="N67" s="230">
        <v>1</v>
      </c>
      <c r="O67" s="230"/>
      <c r="P67" s="230"/>
      <c r="Q67" s="230"/>
      <c r="R67" s="229">
        <f ca="1">'DATA MASTER'!AC69</f>
        <v>41</v>
      </c>
      <c r="S67" s="229">
        <f ca="1">'DATA MASTER'!AK69</f>
        <v>5</v>
      </c>
      <c r="T67" s="229"/>
      <c r="U67" s="229"/>
    </row>
    <row r="68" spans="1:21">
      <c r="A68" s="398"/>
      <c r="B68" s="243"/>
      <c r="C68" s="244">
        <v>2</v>
      </c>
      <c r="E68" s="221" t="str">
        <f>'DATA MASTER'!G91</f>
        <v>Salman Mubarok Arroni, S.Pd</v>
      </c>
      <c r="F68" s="327">
        <v>1</v>
      </c>
      <c r="G68" s="327"/>
      <c r="H68" s="327"/>
      <c r="I68" s="327"/>
      <c r="J68" s="263"/>
      <c r="K68" s="231"/>
      <c r="L68" s="231"/>
      <c r="M68" s="231"/>
      <c r="N68" s="231">
        <v>1</v>
      </c>
      <c r="O68" s="231"/>
      <c r="P68" s="231"/>
      <c r="Q68" s="231"/>
      <c r="R68" s="229">
        <f ca="1">'DATA MASTER'!AC91</f>
        <v>25</v>
      </c>
      <c r="S68" s="229">
        <f ca="1">'DATA MASTER'!AK91</f>
        <v>1</v>
      </c>
      <c r="T68" s="229"/>
      <c r="U68" s="229"/>
    </row>
    <row r="69" spans="1:21" s="226" customFormat="1">
      <c r="A69" s="233">
        <v>13</v>
      </c>
      <c r="B69" s="971" t="s">
        <v>80</v>
      </c>
      <c r="C69" s="972"/>
      <c r="D69" s="972"/>
      <c r="E69" s="973"/>
      <c r="F69" s="328"/>
      <c r="G69" s="328"/>
      <c r="H69" s="328"/>
      <c r="I69" s="328"/>
      <c r="J69" s="224"/>
      <c r="K69" s="224"/>
      <c r="L69" s="224"/>
      <c r="M69" s="224"/>
      <c r="N69" s="224"/>
      <c r="O69" s="224"/>
      <c r="P69" s="224"/>
      <c r="Q69" s="224"/>
      <c r="R69" s="225"/>
      <c r="S69" s="225"/>
      <c r="T69" s="225"/>
      <c r="U69" s="225"/>
    </row>
    <row r="70" spans="1:21">
      <c r="A70" s="407"/>
      <c r="C70" s="244">
        <v>1</v>
      </c>
      <c r="D70" s="244"/>
      <c r="E70" s="329" t="str">
        <f>'DATA MASTER'!G12</f>
        <v>Drs. H. Malikan, M.Pd</v>
      </c>
      <c r="F70" s="330"/>
      <c r="G70" s="330"/>
      <c r="H70" s="330"/>
      <c r="I70" s="330"/>
      <c r="J70" s="255"/>
      <c r="K70" s="230"/>
      <c r="L70" s="230">
        <v>1</v>
      </c>
      <c r="M70" s="230"/>
      <c r="N70" s="230"/>
      <c r="O70" s="230"/>
      <c r="P70" s="230">
        <v>1</v>
      </c>
      <c r="Q70" s="230"/>
      <c r="R70" s="229">
        <f ca="1">'DATA MASTER'!AC12</f>
        <v>58</v>
      </c>
      <c r="S70" s="229">
        <f ca="1">'DATA MASTER'!AK12</f>
        <v>28</v>
      </c>
      <c r="T70" s="229">
        <v>1</v>
      </c>
      <c r="U70" s="229"/>
    </row>
    <row r="71" spans="1:21">
      <c r="A71" s="398"/>
      <c r="B71" s="243"/>
      <c r="C71" s="244">
        <v>2</v>
      </c>
      <c r="D71" s="244"/>
      <c r="E71" s="331" t="str">
        <f>'DATA MASTER'!G17</f>
        <v>Ir. Hari Handayanto, M.M.</v>
      </c>
      <c r="F71" s="332"/>
      <c r="G71" s="332"/>
      <c r="H71" s="332"/>
      <c r="I71" s="332"/>
      <c r="J71" s="242"/>
      <c r="K71" s="228"/>
      <c r="L71" s="228">
        <v>1</v>
      </c>
      <c r="M71" s="228"/>
      <c r="N71" s="228"/>
      <c r="O71" s="228"/>
      <c r="P71" s="228">
        <v>1</v>
      </c>
      <c r="Q71" s="228"/>
      <c r="R71" s="229">
        <f ca="1">'DATA MASTER'!AC17</f>
        <v>48</v>
      </c>
      <c r="S71" s="229">
        <f ca="1">'DATA MASTER'!AK17</f>
        <v>17</v>
      </c>
      <c r="T71" s="229">
        <v>1</v>
      </c>
      <c r="U71" s="229"/>
    </row>
    <row r="72" spans="1:21">
      <c r="A72" s="398"/>
      <c r="B72" s="243"/>
      <c r="C72" s="244">
        <v>3</v>
      </c>
      <c r="D72" s="244"/>
      <c r="E72" s="331" t="str">
        <f>'DATA MASTER'!G21</f>
        <v>Hj. Sri Hartatik, M.Pd</v>
      </c>
      <c r="F72" s="333"/>
      <c r="G72" s="333"/>
      <c r="H72" s="333"/>
      <c r="I72" s="333"/>
      <c r="J72" s="263"/>
      <c r="K72" s="231"/>
      <c r="L72" s="231"/>
      <c r="M72" s="231">
        <v>1</v>
      </c>
      <c r="N72" s="231"/>
      <c r="O72" s="231"/>
      <c r="P72" s="231"/>
      <c r="Q72" s="231">
        <v>1</v>
      </c>
      <c r="R72" s="229">
        <f ca="1">'DATA MASTER'!AC21</f>
        <v>45</v>
      </c>
      <c r="S72" s="229">
        <f ca="1">'DATA MASTER'!AK21</f>
        <v>13</v>
      </c>
      <c r="T72" s="229"/>
      <c r="U72" s="229">
        <v>1</v>
      </c>
    </row>
    <row r="73" spans="1:21" s="226" customFormat="1">
      <c r="A73" s="233">
        <v>14</v>
      </c>
      <c r="B73" s="971" t="s">
        <v>340</v>
      </c>
      <c r="C73" s="972"/>
      <c r="D73" s="972"/>
      <c r="E73" s="973"/>
      <c r="F73" s="334"/>
      <c r="G73" s="334"/>
      <c r="H73" s="334"/>
      <c r="I73" s="334"/>
      <c r="J73" s="224"/>
      <c r="K73" s="224"/>
      <c r="L73" s="224"/>
      <c r="M73" s="224"/>
      <c r="N73" s="224"/>
      <c r="O73" s="224"/>
      <c r="P73" s="224"/>
      <c r="Q73" s="224"/>
      <c r="R73" s="225"/>
      <c r="S73" s="225"/>
      <c r="T73" s="225"/>
      <c r="U73" s="225"/>
    </row>
    <row r="74" spans="1:21">
      <c r="A74" s="407"/>
      <c r="C74" s="244">
        <v>1</v>
      </c>
      <c r="D74" s="244"/>
      <c r="E74" s="335" t="str">
        <f>'DATA MASTER'!G46</f>
        <v>Ramadhan Fajar, S.Pd</v>
      </c>
      <c r="F74" s="336"/>
      <c r="G74" s="336"/>
      <c r="H74" s="336"/>
      <c r="I74" s="336"/>
      <c r="J74" s="255">
        <v>1</v>
      </c>
      <c r="K74" s="230"/>
      <c r="L74" s="230"/>
      <c r="M74" s="230"/>
      <c r="N74" s="230">
        <v>1</v>
      </c>
      <c r="O74" s="230"/>
      <c r="P74" s="230"/>
      <c r="Q74" s="230"/>
      <c r="R74" s="229">
        <f ca="1">'DATA MASTER'!AC46</f>
        <v>28</v>
      </c>
      <c r="S74" s="229">
        <f ca="1">'DATA MASTER'!AK46</f>
        <v>4</v>
      </c>
      <c r="T74" s="229"/>
      <c r="U74" s="229"/>
    </row>
    <row r="75" spans="1:21">
      <c r="A75" s="398"/>
      <c r="B75" s="243"/>
      <c r="C75" s="244">
        <v>2</v>
      </c>
      <c r="D75" s="244"/>
      <c r="E75" s="337" t="str">
        <f>'DATA MASTER'!G67</f>
        <v>Lia Prastiwi Susanti, S.Si</v>
      </c>
      <c r="F75" s="338"/>
      <c r="G75" s="338">
        <v>1</v>
      </c>
      <c r="H75" s="338"/>
      <c r="I75" s="338"/>
      <c r="J75" s="263"/>
      <c r="K75" s="231"/>
      <c r="L75" s="231"/>
      <c r="M75" s="231"/>
      <c r="N75" s="231"/>
      <c r="O75" s="231">
        <v>1</v>
      </c>
      <c r="P75" s="231"/>
      <c r="Q75" s="231"/>
      <c r="R75" s="229">
        <f ca="1">'DATA MASTER'!AC67</f>
        <v>30</v>
      </c>
      <c r="S75" s="229">
        <f ca="1">'DATA MASTER'!AK67</f>
        <v>5</v>
      </c>
      <c r="T75" s="229"/>
      <c r="U75" s="229"/>
    </row>
    <row r="76" spans="1:21" s="226" customFormat="1">
      <c r="A76" s="233">
        <v>15</v>
      </c>
      <c r="B76" s="971" t="s">
        <v>77</v>
      </c>
      <c r="C76" s="972"/>
      <c r="D76" s="972"/>
      <c r="E76" s="973"/>
      <c r="F76" s="339"/>
      <c r="G76" s="339"/>
      <c r="H76" s="339"/>
      <c r="I76" s="339"/>
      <c r="J76" s="224"/>
      <c r="K76" s="224"/>
      <c r="L76" s="224"/>
      <c r="M76" s="224"/>
      <c r="N76" s="224"/>
      <c r="O76" s="224"/>
      <c r="P76" s="224"/>
      <c r="Q76" s="224"/>
      <c r="R76" s="225"/>
      <c r="S76" s="225"/>
      <c r="T76" s="225"/>
      <c r="U76" s="225"/>
    </row>
    <row r="77" spans="1:21">
      <c r="A77" s="407"/>
      <c r="C77" s="244">
        <v>1</v>
      </c>
      <c r="D77" s="244"/>
      <c r="E77" s="340" t="str">
        <f>'DATA MASTER'!G45</f>
        <v>Indira Missa Mallini, S.Si</v>
      </c>
      <c r="F77" s="341"/>
      <c r="G77" s="341"/>
      <c r="H77" s="341"/>
      <c r="I77" s="341"/>
      <c r="J77" s="255"/>
      <c r="K77" s="230">
        <v>1</v>
      </c>
      <c r="L77" s="230"/>
      <c r="M77" s="230"/>
      <c r="N77" s="230"/>
      <c r="O77" s="230">
        <v>1</v>
      </c>
      <c r="P77" s="230"/>
      <c r="Q77" s="230"/>
      <c r="R77" s="229">
        <f ca="1">'DATA MASTER'!AC45</f>
        <v>34</v>
      </c>
      <c r="S77" s="229">
        <f ca="1">'DATA MASTER'!AK45</f>
        <v>4</v>
      </c>
      <c r="T77" s="229"/>
      <c r="U77" s="229"/>
    </row>
    <row r="78" spans="1:21">
      <c r="A78" s="407"/>
      <c r="C78" s="244">
        <v>2</v>
      </c>
      <c r="D78" s="244"/>
      <c r="E78" s="340" t="str">
        <f>'DATA MASTER'!G18</f>
        <v>Ernik Wijayanti, S.Pd</v>
      </c>
      <c r="F78" s="793"/>
      <c r="G78" s="793"/>
      <c r="H78" s="793"/>
      <c r="I78" s="793"/>
      <c r="J78" s="357"/>
      <c r="K78" s="232"/>
      <c r="L78" s="232"/>
      <c r="M78" s="232">
        <v>1</v>
      </c>
      <c r="N78" s="232"/>
      <c r="O78" s="232">
        <v>1</v>
      </c>
      <c r="P78" s="232"/>
      <c r="Q78" s="232"/>
      <c r="R78" s="229">
        <f ca="1">'DATA MASTER'!AC18</f>
        <v>48</v>
      </c>
      <c r="S78" s="229">
        <f ca="1">'DATA MASTER'!AK18</f>
        <v>25</v>
      </c>
      <c r="T78" s="229"/>
      <c r="U78" s="229">
        <v>1</v>
      </c>
    </row>
    <row r="79" spans="1:21">
      <c r="A79" s="398"/>
      <c r="B79" s="243"/>
      <c r="C79" s="244">
        <v>3</v>
      </c>
      <c r="D79" s="244"/>
      <c r="E79" s="342" t="str">
        <f>'DATA MASTER'!G82</f>
        <v>Arik Wahyuni, S.Pd</v>
      </c>
      <c r="F79" s="343"/>
      <c r="G79" s="343">
        <v>1</v>
      </c>
      <c r="H79" s="343"/>
      <c r="I79" s="343"/>
      <c r="J79" s="263"/>
      <c r="K79" s="231"/>
      <c r="L79" s="231"/>
      <c r="M79" s="231"/>
      <c r="N79" s="231"/>
      <c r="O79" s="231">
        <v>1</v>
      </c>
      <c r="P79" s="231"/>
      <c r="Q79" s="231"/>
      <c r="R79" s="229">
        <f ca="1">'DATA MASTER'!AC82</f>
        <v>29</v>
      </c>
      <c r="S79" s="229">
        <f ca="1">'DATA MASTER'!AK82</f>
        <v>3</v>
      </c>
      <c r="T79" s="229"/>
      <c r="U79" s="229"/>
    </row>
    <row r="80" spans="1:21" s="226" customFormat="1">
      <c r="A80" s="233">
        <v>1</v>
      </c>
      <c r="B80" s="971" t="s">
        <v>1046</v>
      </c>
      <c r="C80" s="972"/>
      <c r="D80" s="972"/>
      <c r="E80" s="973"/>
      <c r="F80" s="344"/>
      <c r="G80" s="344"/>
      <c r="H80" s="344"/>
      <c r="I80" s="344"/>
      <c r="J80" s="224"/>
      <c r="K80" s="224"/>
      <c r="L80" s="224"/>
      <c r="M80" s="224"/>
      <c r="N80" s="224"/>
      <c r="O80" s="224"/>
      <c r="P80" s="224"/>
      <c r="Q80" s="224"/>
      <c r="R80" s="225"/>
      <c r="S80" s="225"/>
      <c r="T80" s="225"/>
      <c r="U80" s="225"/>
    </row>
    <row r="81" spans="1:21">
      <c r="A81" s="407"/>
      <c r="C81" s="244">
        <v>1</v>
      </c>
      <c r="D81" s="244"/>
      <c r="E81" s="345" t="str">
        <f>'DATA MASTER'!G13</f>
        <v>Drs. H. Sujadi</v>
      </c>
      <c r="F81" s="346"/>
      <c r="G81" s="346"/>
      <c r="H81" s="346"/>
      <c r="I81" s="346"/>
      <c r="J81" s="255"/>
      <c r="K81" s="230"/>
      <c r="L81" s="230">
        <v>1</v>
      </c>
      <c r="M81" s="230"/>
      <c r="N81" s="230">
        <v>1</v>
      </c>
      <c r="O81" s="230"/>
      <c r="P81" s="230"/>
      <c r="Q81" s="230"/>
      <c r="R81" s="229">
        <f ca="1">'DATA MASTER'!AC13</f>
        <v>51</v>
      </c>
      <c r="S81" s="229">
        <f ca="1">'DATA MASTER'!AK13</f>
        <v>27</v>
      </c>
      <c r="T81" s="229">
        <v>1</v>
      </c>
      <c r="U81" s="229"/>
    </row>
    <row r="82" spans="1:21">
      <c r="A82" s="398"/>
      <c r="B82" s="243"/>
      <c r="C82" s="244">
        <v>2</v>
      </c>
      <c r="D82" s="244"/>
      <c r="E82" s="347" t="str">
        <f>'DATA MASTER'!G24</f>
        <v>Nayung Kiranawati, S.Pd</v>
      </c>
      <c r="F82" s="348"/>
      <c r="G82" s="348"/>
      <c r="H82" s="348"/>
      <c r="I82" s="348"/>
      <c r="J82" s="242"/>
      <c r="K82" s="228">
        <v>1</v>
      </c>
      <c r="L82" s="228"/>
      <c r="M82" s="228"/>
      <c r="N82" s="228"/>
      <c r="O82" s="228">
        <v>1</v>
      </c>
      <c r="P82" s="228"/>
      <c r="Q82" s="228"/>
      <c r="R82" s="229">
        <f ca="1">'DATA MASTER'!AC24</f>
        <v>37</v>
      </c>
      <c r="S82" s="229">
        <f ca="1">'DATA MASTER'!AK24</f>
        <v>9</v>
      </c>
      <c r="T82" s="229"/>
      <c r="U82" s="229">
        <v>1</v>
      </c>
    </row>
    <row r="83" spans="1:21">
      <c r="A83" s="398"/>
      <c r="B83" s="243"/>
      <c r="C83" s="244">
        <v>3</v>
      </c>
      <c r="D83" s="244"/>
      <c r="E83" s="349" t="str">
        <f>'DATA MASTER'!G23</f>
        <v>Kertati Hidayati, S.Pd</v>
      </c>
      <c r="F83" s="350"/>
      <c r="G83" s="350"/>
      <c r="H83" s="350"/>
      <c r="I83" s="350"/>
      <c r="J83" s="242"/>
      <c r="K83" s="228">
        <v>1</v>
      </c>
      <c r="L83" s="228"/>
      <c r="M83" s="228"/>
      <c r="N83" s="228"/>
      <c r="O83" s="228">
        <v>1</v>
      </c>
      <c r="P83" s="228"/>
      <c r="Q83" s="228"/>
      <c r="R83" s="229">
        <f ca="1">'DATA MASTER'!AC23</f>
        <v>44</v>
      </c>
      <c r="S83" s="229">
        <f ca="1">'DATA MASTER'!AK23</f>
        <v>10</v>
      </c>
      <c r="T83" s="229"/>
      <c r="U83" s="229">
        <v>1</v>
      </c>
    </row>
    <row r="84" spans="1:21">
      <c r="A84" s="398"/>
      <c r="B84" s="243"/>
      <c r="C84" s="244">
        <v>4</v>
      </c>
      <c r="D84" s="244"/>
      <c r="E84" s="351" t="str">
        <f>'DATA MASTER'!G36</f>
        <v>Suradi, S.Pd</v>
      </c>
      <c r="F84" s="352"/>
      <c r="G84" s="352"/>
      <c r="H84" s="352"/>
      <c r="I84" s="352"/>
      <c r="J84" s="242">
        <v>1</v>
      </c>
      <c r="K84" s="228"/>
      <c r="L84" s="228"/>
      <c r="M84" s="228"/>
      <c r="N84" s="228">
        <v>1</v>
      </c>
      <c r="O84" s="228"/>
      <c r="P84" s="228"/>
      <c r="Q84" s="228"/>
      <c r="R84" s="229">
        <f ca="1">'DATA MASTER'!AC36</f>
        <v>43</v>
      </c>
      <c r="S84" s="229">
        <f ca="1">'DATA MASTER'!AK36</f>
        <v>10</v>
      </c>
      <c r="T84" s="229">
        <v>1</v>
      </c>
      <c r="U84" s="229"/>
    </row>
    <row r="85" spans="1:21">
      <c r="A85" s="398"/>
      <c r="B85" s="243"/>
      <c r="C85" s="244">
        <v>5</v>
      </c>
      <c r="D85" s="244"/>
      <c r="E85" s="353" t="str">
        <f>'DATA MASTER'!G55</f>
        <v>Agus Sugianto, S.T</v>
      </c>
      <c r="F85" s="354">
        <v>1</v>
      </c>
      <c r="G85" s="354"/>
      <c r="H85" s="354"/>
      <c r="I85" s="354"/>
      <c r="J85" s="263"/>
      <c r="K85" s="231"/>
      <c r="L85" s="231"/>
      <c r="M85" s="231"/>
      <c r="N85" s="231">
        <v>1</v>
      </c>
      <c r="O85" s="231"/>
      <c r="P85" s="231"/>
      <c r="Q85" s="231"/>
      <c r="R85" s="229">
        <f ca="1">'DATA MASTER'!AC55</f>
        <v>39</v>
      </c>
      <c r="S85" s="229">
        <f ca="1">'DATA MASTER'!AK55</f>
        <v>9</v>
      </c>
      <c r="T85" s="229"/>
      <c r="U85" s="229"/>
    </row>
    <row r="86" spans="1:21" s="226" customFormat="1">
      <c r="A86" s="233">
        <v>2</v>
      </c>
      <c r="B86" s="966" t="s">
        <v>1047</v>
      </c>
      <c r="C86" s="966"/>
      <c r="D86" s="966"/>
      <c r="E86" s="966"/>
      <c r="F86" s="233"/>
      <c r="G86" s="233"/>
      <c r="H86" s="233"/>
      <c r="I86" s="233"/>
      <c r="J86" s="224"/>
      <c r="K86" s="224"/>
      <c r="L86" s="224"/>
      <c r="M86" s="224"/>
      <c r="N86" s="224"/>
      <c r="O86" s="224"/>
      <c r="P86" s="224"/>
      <c r="Q86" s="224"/>
      <c r="R86" s="225"/>
      <c r="S86" s="225"/>
      <c r="T86" s="225"/>
      <c r="U86" s="225"/>
    </row>
    <row r="87" spans="1:21">
      <c r="A87" s="407"/>
      <c r="C87" s="244">
        <v>1</v>
      </c>
      <c r="D87" s="244"/>
      <c r="E87" s="355" t="str">
        <f>'DATA MASTER'!G42</f>
        <v>Hari Witanto, S.Pd</v>
      </c>
      <c r="F87" s="356"/>
      <c r="G87" s="356"/>
      <c r="H87" s="356"/>
      <c r="I87" s="356"/>
      <c r="J87" s="357">
        <v>1</v>
      </c>
      <c r="K87" s="232"/>
      <c r="L87" s="232"/>
      <c r="M87" s="232"/>
      <c r="N87" s="232">
        <v>1</v>
      </c>
      <c r="O87" s="232"/>
      <c r="P87" s="232"/>
      <c r="Q87" s="232"/>
      <c r="R87" s="229">
        <f ca="1">'DATA MASTER'!AC42</f>
        <v>38</v>
      </c>
      <c r="S87" s="229">
        <f ca="1">'DATA MASTER'!AK42</f>
        <v>5</v>
      </c>
      <c r="T87" s="229">
        <v>1</v>
      </c>
      <c r="U87" s="229"/>
    </row>
    <row r="88" spans="1:21" s="235" customFormat="1">
      <c r="A88" s="233">
        <v>3</v>
      </c>
      <c r="B88" s="971" t="s">
        <v>1048</v>
      </c>
      <c r="C88" s="972"/>
      <c r="D88" s="972"/>
      <c r="E88" s="973"/>
      <c r="F88" s="358"/>
      <c r="G88" s="358"/>
      <c r="H88" s="358"/>
      <c r="I88" s="358"/>
      <c r="J88" s="233"/>
      <c r="K88" s="233"/>
      <c r="L88" s="233"/>
      <c r="M88" s="233"/>
      <c r="N88" s="233"/>
      <c r="O88" s="233"/>
      <c r="P88" s="233"/>
      <c r="Q88" s="233"/>
      <c r="R88" s="234"/>
      <c r="S88" s="234"/>
      <c r="T88" s="234"/>
      <c r="U88" s="234"/>
    </row>
    <row r="89" spans="1:21">
      <c r="A89" s="407"/>
      <c r="C89" s="244">
        <v>1</v>
      </c>
      <c r="D89" s="244"/>
      <c r="E89" s="359" t="str">
        <f>'DATA MASTER'!G57</f>
        <v>Ita Kusrini, S.Pd</v>
      </c>
      <c r="F89" s="360"/>
      <c r="G89" s="360">
        <v>1</v>
      </c>
      <c r="H89" s="360"/>
      <c r="I89" s="360"/>
      <c r="J89" s="255"/>
      <c r="K89" s="230"/>
      <c r="L89" s="230"/>
      <c r="M89" s="230"/>
      <c r="N89" s="230"/>
      <c r="O89" s="230">
        <v>1</v>
      </c>
      <c r="P89" s="230"/>
      <c r="Q89" s="230"/>
      <c r="R89" s="229">
        <f ca="1">'DATA MASTER'!AC57</f>
        <v>33</v>
      </c>
      <c r="S89" s="229">
        <f ca="1">'DATA MASTER'!AK57</f>
        <v>8</v>
      </c>
      <c r="T89" s="229"/>
      <c r="U89" s="229"/>
    </row>
    <row r="90" spans="1:21">
      <c r="A90" s="398"/>
      <c r="B90" s="243"/>
      <c r="C90" s="244">
        <v>2</v>
      </c>
      <c r="D90" s="244"/>
      <c r="E90" s="361" t="str">
        <f>'DATA MASTER'!G58</f>
        <v>Mamik Endriyani, S.Pd</v>
      </c>
      <c r="F90" s="362"/>
      <c r="G90" s="362">
        <v>1</v>
      </c>
      <c r="H90" s="362"/>
      <c r="I90" s="362"/>
      <c r="J90" s="242"/>
      <c r="K90" s="228"/>
      <c r="L90" s="228"/>
      <c r="M90" s="228"/>
      <c r="N90" s="228"/>
      <c r="O90" s="228">
        <v>1</v>
      </c>
      <c r="P90" s="228"/>
      <c r="Q90" s="228"/>
      <c r="R90" s="229">
        <f ca="1">'DATA MASTER'!AC58</f>
        <v>33</v>
      </c>
      <c r="S90" s="229">
        <f ca="1">'DATA MASTER'!AK58</f>
        <v>8</v>
      </c>
      <c r="T90" s="229"/>
      <c r="U90" s="229"/>
    </row>
    <row r="91" spans="1:21">
      <c r="A91" s="398"/>
      <c r="B91" s="243"/>
      <c r="C91" s="244">
        <v>3</v>
      </c>
      <c r="D91" s="244"/>
      <c r="E91" s="363" t="str">
        <f>'DATA MASTER'!G72</f>
        <v>Siti Faridah, S.Pd</v>
      </c>
      <c r="F91" s="364"/>
      <c r="G91" s="364">
        <v>1</v>
      </c>
      <c r="H91" s="364"/>
      <c r="I91" s="364"/>
      <c r="J91" s="263"/>
      <c r="K91" s="231"/>
      <c r="L91" s="231"/>
      <c r="M91" s="231"/>
      <c r="N91" s="231"/>
      <c r="O91" s="231">
        <v>1</v>
      </c>
      <c r="P91" s="231"/>
      <c r="Q91" s="231"/>
      <c r="R91" s="229">
        <f ca="1">'DATA MASTER'!AC72</f>
        <v>29</v>
      </c>
      <c r="S91" s="229">
        <f ca="1">'DATA MASTER'!AK72</f>
        <v>4</v>
      </c>
      <c r="T91" s="229"/>
      <c r="U91" s="229"/>
    </row>
    <row r="92" spans="1:21" s="226" customFormat="1">
      <c r="A92" s="233">
        <v>4</v>
      </c>
      <c r="B92" s="966" t="s">
        <v>1049</v>
      </c>
      <c r="C92" s="966"/>
      <c r="D92" s="966"/>
      <c r="E92" s="966"/>
      <c r="F92" s="365"/>
      <c r="G92" s="365"/>
      <c r="H92" s="365"/>
      <c r="I92" s="365"/>
      <c r="J92" s="233"/>
      <c r="K92" s="233"/>
      <c r="L92" s="233"/>
      <c r="M92" s="233"/>
      <c r="N92" s="233"/>
      <c r="O92" s="233"/>
      <c r="P92" s="233"/>
      <c r="Q92" s="233"/>
      <c r="R92" s="225"/>
      <c r="S92" s="225"/>
      <c r="T92" s="225"/>
      <c r="U92" s="225"/>
    </row>
    <row r="93" spans="1:21">
      <c r="A93" s="398"/>
      <c r="B93" s="243"/>
      <c r="C93" s="244">
        <v>1</v>
      </c>
      <c r="D93" s="244"/>
      <c r="E93" s="366" t="str">
        <f>'DATA MASTER'!G102</f>
        <v>Lela Andria Finata, S.Pd</v>
      </c>
      <c r="F93" s="367"/>
      <c r="G93" s="367">
        <v>1</v>
      </c>
      <c r="H93" s="367"/>
      <c r="I93" s="367"/>
      <c r="J93" s="263"/>
      <c r="K93" s="231"/>
      <c r="L93" s="231"/>
      <c r="M93" s="231"/>
      <c r="N93" s="231"/>
      <c r="O93" s="231">
        <v>1</v>
      </c>
      <c r="P93" s="231"/>
      <c r="Q93" s="231"/>
      <c r="R93" s="229">
        <f ca="1">'DATA MASTER'!AC102</f>
        <v>23</v>
      </c>
      <c r="S93" s="229">
        <f ca="1">'DATA MASTER'!AK102</f>
        <v>0</v>
      </c>
      <c r="T93" s="229"/>
      <c r="U93" s="229"/>
    </row>
    <row r="94" spans="1:21" s="235" customFormat="1">
      <c r="A94" s="233">
        <v>5</v>
      </c>
      <c r="B94" s="966" t="s">
        <v>1050</v>
      </c>
      <c r="C94" s="966"/>
      <c r="D94" s="966"/>
      <c r="E94" s="966"/>
      <c r="F94" s="368"/>
      <c r="G94" s="368"/>
      <c r="H94" s="368"/>
      <c r="I94" s="368"/>
      <c r="J94" s="233"/>
      <c r="K94" s="233"/>
      <c r="L94" s="233"/>
      <c r="M94" s="233"/>
      <c r="N94" s="233"/>
      <c r="O94" s="233"/>
      <c r="P94" s="233"/>
      <c r="Q94" s="233"/>
      <c r="R94" s="234"/>
      <c r="S94" s="234"/>
      <c r="T94" s="234"/>
      <c r="U94" s="234"/>
    </row>
    <row r="95" spans="1:21">
      <c r="A95" s="407"/>
      <c r="C95" s="244">
        <v>1</v>
      </c>
      <c r="D95" s="244"/>
      <c r="E95" s="369" t="str">
        <f>'DATA MASTER'!G65</f>
        <v>Catur Cahyo Pamuji, S.T</v>
      </c>
      <c r="F95" s="370">
        <v>1</v>
      </c>
      <c r="G95" s="370"/>
      <c r="H95" s="370"/>
      <c r="I95" s="370"/>
      <c r="J95" s="255"/>
      <c r="K95" s="230"/>
      <c r="L95" s="230"/>
      <c r="M95" s="230"/>
      <c r="N95" s="230">
        <v>1</v>
      </c>
      <c r="O95" s="230"/>
      <c r="P95" s="230"/>
      <c r="Q95" s="230"/>
      <c r="R95" s="229">
        <f ca="1">'DATA MASTER'!AC65</f>
        <v>35</v>
      </c>
      <c r="S95" s="229">
        <f ca="1">'DATA MASTER'!AK65</f>
        <v>6</v>
      </c>
      <c r="T95" s="229"/>
      <c r="U95" s="229"/>
    </row>
    <row r="96" spans="1:21">
      <c r="A96" s="398"/>
      <c r="B96" s="243"/>
      <c r="C96" s="244">
        <v>2</v>
      </c>
      <c r="D96" s="244"/>
      <c r="E96" s="371" t="str">
        <f>'DATA MASTER'!G90</f>
        <v>Imam Ghozali, S.Kom</v>
      </c>
      <c r="F96" s="372">
        <v>1</v>
      </c>
      <c r="G96" s="372"/>
      <c r="H96" s="372"/>
      <c r="I96" s="372"/>
      <c r="J96" s="263"/>
      <c r="K96" s="231"/>
      <c r="L96" s="231"/>
      <c r="M96" s="231"/>
      <c r="N96" s="231">
        <v>1</v>
      </c>
      <c r="O96" s="231"/>
      <c r="P96" s="231"/>
      <c r="Q96" s="231"/>
      <c r="R96" s="229">
        <f ca="1">'DATA MASTER'!AC90</f>
        <v>30</v>
      </c>
      <c r="S96" s="229">
        <f ca="1">'DATA MASTER'!AK90</f>
        <v>1</v>
      </c>
      <c r="T96" s="229"/>
      <c r="U96" s="229"/>
    </row>
    <row r="97" spans="1:21" s="235" customFormat="1">
      <c r="A97" s="233">
        <v>6</v>
      </c>
      <c r="B97" s="966" t="s">
        <v>1051</v>
      </c>
      <c r="C97" s="966"/>
      <c r="D97" s="966"/>
      <c r="E97" s="966"/>
      <c r="F97" s="373"/>
      <c r="G97" s="373"/>
      <c r="H97" s="373"/>
      <c r="I97" s="373"/>
      <c r="J97" s="233"/>
      <c r="K97" s="233"/>
      <c r="L97" s="233"/>
      <c r="M97" s="233"/>
      <c r="N97" s="233"/>
      <c r="O97" s="233"/>
      <c r="P97" s="233"/>
      <c r="Q97" s="233"/>
      <c r="R97" s="234"/>
      <c r="S97" s="234"/>
      <c r="T97" s="234"/>
      <c r="U97" s="234"/>
    </row>
    <row r="98" spans="1:21">
      <c r="A98" s="407"/>
      <c r="C98" s="244">
        <v>1</v>
      </c>
      <c r="D98" s="244"/>
      <c r="E98" s="374" t="str">
        <f>'DATA MASTER'!G84</f>
        <v>Dendra Ranuwahyudi, S.Kom</v>
      </c>
      <c r="F98" s="375">
        <v>1</v>
      </c>
      <c r="G98" s="375"/>
      <c r="H98" s="375"/>
      <c r="I98" s="375"/>
      <c r="J98" s="255"/>
      <c r="K98" s="230"/>
      <c r="L98" s="230"/>
      <c r="M98" s="230"/>
      <c r="N98" s="230">
        <v>1</v>
      </c>
      <c r="O98" s="230"/>
      <c r="P98" s="230"/>
      <c r="Q98" s="230"/>
      <c r="R98" s="229">
        <f ca="1">'DATA MASTER'!AC84</f>
        <v>32</v>
      </c>
      <c r="S98" s="229">
        <f ca="1">'DATA MASTER'!AK84</f>
        <v>3</v>
      </c>
      <c r="T98" s="229"/>
      <c r="U98" s="229"/>
    </row>
    <row r="99" spans="1:21">
      <c r="A99" s="398"/>
      <c r="B99" s="243"/>
      <c r="C99" s="244">
        <v>2</v>
      </c>
      <c r="D99" s="244"/>
      <c r="E99" s="374" t="str">
        <f>'DATA MASTER'!G83</f>
        <v>Tri Hardiansah, S.Kom</v>
      </c>
      <c r="F99" s="376">
        <v>1</v>
      </c>
      <c r="G99" s="376"/>
      <c r="H99" s="376"/>
      <c r="I99" s="376"/>
      <c r="J99" s="263"/>
      <c r="K99" s="231"/>
      <c r="L99" s="231"/>
      <c r="M99" s="231"/>
      <c r="N99" s="231">
        <v>1</v>
      </c>
      <c r="O99" s="231"/>
      <c r="P99" s="231"/>
      <c r="Q99" s="231"/>
      <c r="R99" s="229">
        <f ca="1">'DATA MASTER'!AC83</f>
        <v>28</v>
      </c>
      <c r="S99" s="229">
        <f ca="1">'DATA MASTER'!AK83</f>
        <v>3</v>
      </c>
      <c r="T99" s="229"/>
      <c r="U99" s="229"/>
    </row>
    <row r="100" spans="1:21" s="235" customFormat="1">
      <c r="A100" s="233">
        <v>7</v>
      </c>
      <c r="B100" s="966" t="s">
        <v>1052</v>
      </c>
      <c r="C100" s="966"/>
      <c r="D100" s="966"/>
      <c r="E100" s="966"/>
      <c r="F100" s="377"/>
      <c r="G100" s="377"/>
      <c r="H100" s="377"/>
      <c r="I100" s="377"/>
      <c r="J100" s="233"/>
      <c r="K100" s="233"/>
      <c r="L100" s="233"/>
      <c r="M100" s="233"/>
      <c r="N100" s="233"/>
      <c r="O100" s="233"/>
      <c r="P100" s="233"/>
      <c r="Q100" s="233"/>
      <c r="R100" s="234"/>
      <c r="S100" s="234"/>
      <c r="T100" s="234"/>
      <c r="U100" s="234"/>
    </row>
    <row r="101" spans="1:21">
      <c r="A101" s="407"/>
      <c r="C101" s="244">
        <v>1</v>
      </c>
      <c r="D101" s="244"/>
      <c r="E101" s="378" t="str">
        <f>'DATA MASTER'!G26</f>
        <v>Hj. Sudariyaningsih, S.Pd, M.Pd</v>
      </c>
      <c r="F101" s="379"/>
      <c r="G101" s="379"/>
      <c r="H101" s="379"/>
      <c r="I101" s="379"/>
      <c r="J101" s="255"/>
      <c r="K101" s="230">
        <v>1</v>
      </c>
      <c r="L101" s="230"/>
      <c r="M101" s="230"/>
      <c r="N101" s="230"/>
      <c r="O101" s="230"/>
      <c r="P101" s="230"/>
      <c r="Q101" s="230">
        <v>1</v>
      </c>
      <c r="R101" s="229">
        <f ca="1">'DATA MASTER'!AC26</f>
        <v>54</v>
      </c>
      <c r="S101" s="229">
        <f ca="1">'DATA MASTER'!AK26</f>
        <v>16</v>
      </c>
      <c r="T101" s="229"/>
      <c r="U101" s="229">
        <v>1</v>
      </c>
    </row>
    <row r="102" spans="1:21">
      <c r="A102" s="398"/>
      <c r="B102" s="243"/>
      <c r="C102" s="244">
        <v>2</v>
      </c>
      <c r="D102" s="244"/>
      <c r="E102" s="380" t="str">
        <f>'DATA MASTER'!G16</f>
        <v>Dra. Sismiyati</v>
      </c>
      <c r="F102" s="381"/>
      <c r="G102" s="381"/>
      <c r="H102" s="381"/>
      <c r="I102" s="381"/>
      <c r="J102" s="242"/>
      <c r="K102" s="228"/>
      <c r="L102" s="228"/>
      <c r="M102" s="228">
        <v>1</v>
      </c>
      <c r="N102" s="228"/>
      <c r="O102" s="228">
        <v>1</v>
      </c>
      <c r="P102" s="228"/>
      <c r="Q102" s="228"/>
      <c r="R102" s="229">
        <f ca="1">'DATA MASTER'!AC16</f>
        <v>51</v>
      </c>
      <c r="S102" s="229">
        <f ca="1">'DATA MASTER'!AK16</f>
        <v>18</v>
      </c>
      <c r="T102" s="229"/>
      <c r="U102" s="229">
        <v>1</v>
      </c>
    </row>
    <row r="103" spans="1:21">
      <c r="A103" s="398"/>
      <c r="B103" s="243"/>
      <c r="C103" s="244">
        <v>3</v>
      </c>
      <c r="D103" s="244"/>
      <c r="E103" s="382" t="str">
        <f>'DATA MASTER'!G71</f>
        <v>Yulia Dwi Rahmawati, S.Pd</v>
      </c>
      <c r="F103" s="383"/>
      <c r="G103" s="383">
        <v>1</v>
      </c>
      <c r="H103" s="383"/>
      <c r="I103" s="383"/>
      <c r="J103" s="242"/>
      <c r="K103" s="228"/>
      <c r="L103" s="228"/>
      <c r="M103" s="228"/>
      <c r="N103" s="228"/>
      <c r="O103" s="228">
        <v>1</v>
      </c>
      <c r="P103" s="228"/>
      <c r="Q103" s="228"/>
      <c r="R103" s="229">
        <f ca="1">'DATA MASTER'!AC71</f>
        <v>27</v>
      </c>
      <c r="S103" s="229">
        <f ca="1">'DATA MASTER'!AK71</f>
        <v>4</v>
      </c>
      <c r="T103" s="229"/>
      <c r="U103" s="229"/>
    </row>
    <row r="104" spans="1:21">
      <c r="A104" s="398"/>
      <c r="B104" s="243"/>
      <c r="C104" s="244">
        <v>4</v>
      </c>
      <c r="D104" s="244"/>
      <c r="E104" s="384" t="str">
        <f>'DATA MASTER'!G70</f>
        <v>Anita Rachmawati, S.Pd</v>
      </c>
      <c r="F104" s="385"/>
      <c r="G104" s="385">
        <v>1</v>
      </c>
      <c r="H104" s="385"/>
      <c r="I104" s="385"/>
      <c r="J104" s="242"/>
      <c r="K104" s="228"/>
      <c r="L104" s="228"/>
      <c r="M104" s="228"/>
      <c r="N104" s="228"/>
      <c r="O104" s="228">
        <v>1</v>
      </c>
      <c r="P104" s="228"/>
      <c r="Q104" s="228"/>
      <c r="R104" s="229">
        <f ca="1">'DATA MASTER'!AC70</f>
        <v>32</v>
      </c>
      <c r="S104" s="229">
        <f ca="1">'DATA MASTER'!AK70</f>
        <v>4</v>
      </c>
      <c r="T104" s="229"/>
      <c r="U104" s="229"/>
    </row>
    <row r="105" spans="1:21">
      <c r="A105" s="398"/>
      <c r="B105" s="243"/>
      <c r="C105" s="244">
        <v>5</v>
      </c>
      <c r="D105" s="244"/>
      <c r="E105" s="386" t="str">
        <f>'DATA MASTER'!G77</f>
        <v>Dina Agustiningsih, S.E</v>
      </c>
      <c r="F105" s="387"/>
      <c r="G105" s="387">
        <v>1</v>
      </c>
      <c r="H105" s="387"/>
      <c r="I105" s="387"/>
      <c r="J105" s="263"/>
      <c r="K105" s="231"/>
      <c r="L105" s="231"/>
      <c r="M105" s="231"/>
      <c r="N105" s="231"/>
      <c r="O105" s="231">
        <v>1</v>
      </c>
      <c r="P105" s="231"/>
      <c r="Q105" s="231"/>
      <c r="R105" s="229">
        <f ca="1">'DATA MASTER'!AC77</f>
        <v>30</v>
      </c>
      <c r="S105" s="229">
        <f ca="1">'DATA MASTER'!AK77</f>
        <v>3</v>
      </c>
      <c r="T105" s="229"/>
      <c r="U105" s="229"/>
    </row>
    <row r="106" spans="1:21" s="226" customFormat="1">
      <c r="A106" s="233">
        <v>8</v>
      </c>
      <c r="B106" s="971" t="s">
        <v>1053</v>
      </c>
      <c r="C106" s="972"/>
      <c r="D106" s="972"/>
      <c r="E106" s="973"/>
      <c r="F106" s="225"/>
      <c r="G106" s="225"/>
      <c r="H106" s="225"/>
      <c r="I106" s="225"/>
      <c r="J106" s="224"/>
      <c r="K106" s="224"/>
      <c r="L106" s="224"/>
      <c r="M106" s="224"/>
      <c r="N106" s="224"/>
      <c r="O106" s="224"/>
      <c r="P106" s="224"/>
      <c r="Q106" s="224"/>
      <c r="R106" s="225"/>
      <c r="S106" s="225"/>
      <c r="T106" s="225"/>
      <c r="U106" s="225"/>
    </row>
    <row r="107" spans="1:21">
      <c r="A107" s="407"/>
      <c r="C107" s="244">
        <v>1</v>
      </c>
      <c r="D107" s="244"/>
      <c r="E107" s="388" t="str">
        <f>'DATA MASTER'!G31</f>
        <v>Drs. Mohammad Saifullah</v>
      </c>
      <c r="F107" s="389"/>
      <c r="G107" s="389"/>
      <c r="H107" s="389"/>
      <c r="I107" s="389"/>
      <c r="J107" s="255">
        <v>1</v>
      </c>
      <c r="K107" s="230"/>
      <c r="L107" s="230"/>
      <c r="M107" s="230"/>
      <c r="N107" s="230">
        <v>1</v>
      </c>
      <c r="O107" s="230"/>
      <c r="P107" s="230"/>
      <c r="Q107" s="230"/>
      <c r="R107" s="229">
        <f ca="1">'DATA MASTER'!AC31</f>
        <v>47</v>
      </c>
      <c r="S107" s="229">
        <f ca="1">'DATA MASTER'!AK31</f>
        <v>10</v>
      </c>
      <c r="T107" s="229">
        <v>1</v>
      </c>
      <c r="U107" s="229"/>
    </row>
    <row r="108" spans="1:21">
      <c r="A108" s="398"/>
      <c r="B108" s="243"/>
      <c r="C108" s="244">
        <v>2</v>
      </c>
      <c r="D108" s="244"/>
      <c r="E108" s="390" t="str">
        <f>'DATA MASTER'!G92</f>
        <v>Andik Tri Kurniawan, S.Pd</v>
      </c>
      <c r="F108" s="391">
        <v>1</v>
      </c>
      <c r="G108" s="391"/>
      <c r="H108" s="391"/>
      <c r="I108" s="391"/>
      <c r="J108" s="242"/>
      <c r="K108" s="228"/>
      <c r="L108" s="228"/>
      <c r="M108" s="228"/>
      <c r="N108" s="228">
        <v>1</v>
      </c>
      <c r="O108" s="228"/>
      <c r="P108" s="228"/>
      <c r="Q108" s="228"/>
      <c r="R108" s="229">
        <f ca="1">'DATA MASTER'!AC92</f>
        <v>26</v>
      </c>
      <c r="S108" s="229">
        <f ca="1">'DATA MASTER'!AK92</f>
        <v>1</v>
      </c>
      <c r="T108" s="229"/>
      <c r="U108" s="229"/>
    </row>
    <row r="109" spans="1:21">
      <c r="A109" s="398"/>
      <c r="B109" s="243"/>
      <c r="C109" s="244">
        <v>3</v>
      </c>
      <c r="D109" s="244"/>
      <c r="E109" s="221" t="str">
        <f>'DATA MASTER'!G99</f>
        <v>Guntur Pratama Rahwana Putra, S.Pd</v>
      </c>
      <c r="F109" s="229">
        <v>1</v>
      </c>
      <c r="G109" s="229"/>
      <c r="H109" s="229"/>
      <c r="I109" s="229"/>
      <c r="J109" s="242"/>
      <c r="K109" s="228"/>
      <c r="L109" s="228"/>
      <c r="M109" s="228"/>
      <c r="N109" s="228">
        <v>1</v>
      </c>
      <c r="O109" s="228"/>
      <c r="P109" s="228"/>
      <c r="Q109" s="228"/>
      <c r="R109" s="229">
        <f ca="1">'DATA MASTER'!AC99</f>
        <v>24</v>
      </c>
      <c r="S109" s="229">
        <f ca="1">'DATA MASTER'!AK99</f>
        <v>0</v>
      </c>
      <c r="T109" s="229"/>
      <c r="U109" s="229"/>
    </row>
    <row r="110" spans="1:21">
      <c r="A110" s="398"/>
      <c r="B110" s="243"/>
      <c r="C110" s="244">
        <v>4</v>
      </c>
      <c r="D110" s="244"/>
      <c r="E110" s="243" t="s">
        <v>1911</v>
      </c>
      <c r="F110" s="263">
        <v>1</v>
      </c>
      <c r="G110" s="263"/>
      <c r="H110" s="263"/>
      <c r="I110" s="263"/>
      <c r="J110" s="263"/>
      <c r="K110" s="231"/>
      <c r="L110" s="231"/>
      <c r="M110" s="231"/>
      <c r="N110" s="231">
        <v>1</v>
      </c>
      <c r="O110" s="231"/>
      <c r="P110" s="231"/>
      <c r="Q110" s="231"/>
      <c r="R110" s="229">
        <f ca="1">'DATA MASTER'!AC97</f>
        <v>25</v>
      </c>
      <c r="S110" s="229">
        <f ca="1">'DATA MASTER'!AK97</f>
        <v>1</v>
      </c>
      <c r="T110" s="229"/>
      <c r="U110" s="229"/>
    </row>
    <row r="111" spans="1:21" s="226" customFormat="1">
      <c r="A111" s="233">
        <v>9</v>
      </c>
      <c r="B111" s="966" t="s">
        <v>1054</v>
      </c>
      <c r="C111" s="966"/>
      <c r="D111" s="966"/>
      <c r="E111" s="966"/>
      <c r="F111" s="233"/>
      <c r="G111" s="233"/>
      <c r="H111" s="233"/>
      <c r="I111" s="233"/>
      <c r="J111" s="224"/>
      <c r="K111" s="224"/>
      <c r="L111" s="224"/>
      <c r="M111" s="224"/>
      <c r="N111" s="224"/>
      <c r="O111" s="224"/>
      <c r="P111" s="224"/>
      <c r="Q111" s="224"/>
      <c r="R111" s="225"/>
      <c r="S111" s="225"/>
      <c r="T111" s="225"/>
      <c r="U111" s="225"/>
    </row>
    <row r="112" spans="1:21">
      <c r="A112" s="398"/>
      <c r="B112" s="243"/>
      <c r="C112" s="244">
        <v>1</v>
      </c>
      <c r="D112" s="244"/>
      <c r="E112" s="392" t="str">
        <f>'DATA MASTER'!G25</f>
        <v>Drs. Tunggak Akhmad Sayogi, M.Pd</v>
      </c>
      <c r="F112" s="393"/>
      <c r="G112" s="393"/>
      <c r="H112" s="393"/>
      <c r="I112" s="393"/>
      <c r="J112" s="255">
        <v>1</v>
      </c>
      <c r="K112" s="230"/>
      <c r="L112" s="230"/>
      <c r="M112" s="230"/>
      <c r="N112" s="230"/>
      <c r="O112" s="230"/>
      <c r="P112" s="230">
        <v>1</v>
      </c>
      <c r="Q112" s="230"/>
      <c r="R112" s="229">
        <f ca="1">'DATA MASTER'!AC25</f>
        <v>48</v>
      </c>
      <c r="S112" s="229">
        <f ca="1">'DATA MASTER'!AK25</f>
        <v>18</v>
      </c>
      <c r="T112" s="229">
        <v>1</v>
      </c>
      <c r="U112" s="229"/>
    </row>
    <row r="113" spans="1:21">
      <c r="A113" s="398"/>
      <c r="B113" s="243"/>
      <c r="C113" s="244">
        <v>2</v>
      </c>
      <c r="D113" s="244"/>
      <c r="E113" s="394" t="str">
        <f>'DATA MASTER'!G38</f>
        <v>Muhammad Ariyun, S.Pd</v>
      </c>
      <c r="F113" s="395"/>
      <c r="G113" s="395"/>
      <c r="H113" s="395"/>
      <c r="I113" s="395"/>
      <c r="J113" s="242">
        <v>1</v>
      </c>
      <c r="K113" s="228"/>
      <c r="L113" s="228"/>
      <c r="M113" s="228"/>
      <c r="N113" s="228">
        <v>1</v>
      </c>
      <c r="O113" s="228"/>
      <c r="P113" s="228"/>
      <c r="Q113" s="228"/>
      <c r="R113" s="229">
        <f ca="1">'DATA MASTER'!AC38</f>
        <v>42</v>
      </c>
      <c r="S113" s="229">
        <f ca="1">'DATA MASTER'!AK38</f>
        <v>10</v>
      </c>
      <c r="T113" s="229">
        <v>1</v>
      </c>
      <c r="U113" s="229"/>
    </row>
    <row r="114" spans="1:21" s="226" customFormat="1">
      <c r="A114" s="233">
        <v>10</v>
      </c>
      <c r="B114" s="966" t="s">
        <v>1262</v>
      </c>
      <c r="C114" s="966"/>
      <c r="D114" s="966"/>
      <c r="E114" s="966"/>
      <c r="F114" s="233"/>
      <c r="G114" s="233"/>
      <c r="H114" s="233"/>
      <c r="I114" s="233"/>
      <c r="J114" s="224"/>
      <c r="K114" s="224"/>
      <c r="L114" s="224"/>
      <c r="M114" s="224"/>
      <c r="N114" s="224"/>
      <c r="O114" s="224"/>
      <c r="P114" s="224"/>
      <c r="Q114" s="224"/>
      <c r="R114" s="225"/>
      <c r="S114" s="225"/>
      <c r="T114" s="225"/>
      <c r="U114" s="225"/>
    </row>
    <row r="115" spans="1:21">
      <c r="A115" s="407"/>
      <c r="C115" s="244">
        <v>1</v>
      </c>
      <c r="E115" s="221" t="str">
        <f>'DATA MASTER'!G98</f>
        <v>Firnandy Sutikno, S.Pd</v>
      </c>
      <c r="F115" s="236">
        <v>1</v>
      </c>
      <c r="G115" s="236"/>
      <c r="H115" s="758"/>
      <c r="I115" s="758"/>
      <c r="J115" s="230"/>
      <c r="K115" s="230"/>
      <c r="L115" s="230"/>
      <c r="M115" s="230"/>
      <c r="N115" s="230">
        <v>1</v>
      </c>
      <c r="O115" s="230"/>
      <c r="P115" s="230"/>
      <c r="Q115" s="230"/>
      <c r="R115" s="229">
        <f ca="1">'DATA MASTER'!AC98</f>
        <v>23</v>
      </c>
      <c r="S115" s="229">
        <f ca="1">'DATA MASTER'!AK98</f>
        <v>0</v>
      </c>
      <c r="T115" s="229"/>
      <c r="U115" s="229"/>
    </row>
    <row r="116" spans="1:21">
      <c r="A116" s="409"/>
      <c r="C116" s="244">
        <v>2</v>
      </c>
      <c r="E116" s="355" t="str">
        <f>'DATA MASTER'!G39</f>
        <v>Bambang Edi Suhartono, S.Sn</v>
      </c>
      <c r="F116" s="229"/>
      <c r="G116" s="229"/>
      <c r="H116" s="229"/>
      <c r="I116" s="229"/>
      <c r="J116" s="228">
        <v>1</v>
      </c>
      <c r="K116" s="228"/>
      <c r="L116" s="228"/>
      <c r="M116" s="228"/>
      <c r="N116" s="228">
        <v>1</v>
      </c>
      <c r="O116" s="228"/>
      <c r="P116" s="228"/>
      <c r="Q116" s="228"/>
      <c r="R116" s="229">
        <f ca="1">'DATA MASTER'!AC39</f>
        <v>39</v>
      </c>
      <c r="S116" s="229">
        <f ca="1">'DATA MASTER'!AK39</f>
        <v>10</v>
      </c>
      <c r="T116" s="229">
        <v>1</v>
      </c>
      <c r="U116" s="229"/>
    </row>
    <row r="117" spans="1:21">
      <c r="A117" s="967" t="s">
        <v>46</v>
      </c>
      <c r="B117" s="968"/>
      <c r="C117" s="968"/>
      <c r="D117" s="968"/>
      <c r="E117" s="969"/>
      <c r="F117" s="399">
        <f>SUM(F8:F116)</f>
        <v>22</v>
      </c>
      <c r="G117" s="399">
        <f t="shared" ref="G117:Q117" si="0">SUM(G8:G116)</f>
        <v>27</v>
      </c>
      <c r="H117" s="399">
        <f t="shared" si="0"/>
        <v>1</v>
      </c>
      <c r="I117" s="399">
        <f t="shared" si="0"/>
        <v>0</v>
      </c>
      <c r="J117" s="399">
        <f t="shared" si="0"/>
        <v>15</v>
      </c>
      <c r="K117" s="399">
        <f t="shared" si="0"/>
        <v>10</v>
      </c>
      <c r="L117" s="399">
        <f t="shared" si="0"/>
        <v>4</v>
      </c>
      <c r="M117" s="399">
        <f t="shared" si="0"/>
        <v>6</v>
      </c>
      <c r="N117" s="399">
        <f t="shared" si="0"/>
        <v>35</v>
      </c>
      <c r="O117" s="399">
        <f t="shared" si="0"/>
        <v>39</v>
      </c>
      <c r="P117" s="399">
        <f t="shared" si="0"/>
        <v>7</v>
      </c>
      <c r="Q117" s="399">
        <f t="shared" si="0"/>
        <v>4</v>
      </c>
      <c r="R117" s="400"/>
      <c r="S117" s="400"/>
      <c r="T117" s="222">
        <f>SUM(T7:T116)</f>
        <v>17</v>
      </c>
      <c r="U117" s="222">
        <f>SUM(U7:U116)</f>
        <v>16</v>
      </c>
    </row>
    <row r="118" spans="1:21">
      <c r="F118" s="875">
        <f>F117+G117</f>
        <v>49</v>
      </c>
      <c r="H118" s="875">
        <f>SUM(H117:M117)</f>
        <v>36</v>
      </c>
    </row>
    <row r="119" spans="1:21">
      <c r="F119" s="982">
        <f>SUM(F117:M117)</f>
        <v>85</v>
      </c>
      <c r="G119" s="982"/>
      <c r="H119" s="982"/>
      <c r="I119" s="982"/>
      <c r="J119" s="982"/>
      <c r="K119" s="982"/>
      <c r="L119" s="982"/>
      <c r="M119" s="982"/>
      <c r="N119" s="983">
        <f>SUM(N117:Q117)</f>
        <v>85</v>
      </c>
      <c r="O119" s="983"/>
      <c r="P119" s="983"/>
      <c r="Q119" s="983"/>
      <c r="T119" s="981">
        <f>SUM(T117:U117)</f>
        <v>33</v>
      </c>
      <c r="U119" s="981"/>
    </row>
    <row r="120" spans="1:21">
      <c r="A120" s="459" t="s">
        <v>0</v>
      </c>
      <c r="B120" s="459" t="s">
        <v>991</v>
      </c>
      <c r="C120" s="459" t="s">
        <v>46</v>
      </c>
    </row>
    <row r="121" spans="1:21">
      <c r="A121" s="964">
        <v>1</v>
      </c>
      <c r="B121" s="462" t="s">
        <v>1654</v>
      </c>
      <c r="C121" s="414"/>
    </row>
    <row r="122" spans="1:21">
      <c r="A122" s="964"/>
      <c r="B122" s="414" t="s">
        <v>1655</v>
      </c>
      <c r="C122" s="459">
        <f>T117</f>
        <v>17</v>
      </c>
    </row>
    <row r="123" spans="1:21">
      <c r="A123" s="964"/>
      <c r="B123" s="414" t="s">
        <v>1656</v>
      </c>
      <c r="C123" s="459">
        <f>U117</f>
        <v>16</v>
      </c>
    </row>
    <row r="124" spans="1:21">
      <c r="A124" s="964">
        <v>2</v>
      </c>
      <c r="B124" s="462" t="s">
        <v>1657</v>
      </c>
      <c r="C124" s="228"/>
    </row>
    <row r="125" spans="1:21">
      <c r="A125" s="964"/>
      <c r="B125" s="414" t="s">
        <v>1655</v>
      </c>
      <c r="C125" s="461">
        <f>J117+L117</f>
        <v>19</v>
      </c>
      <c r="D125" s="970">
        <f>SUM(C125:C126)</f>
        <v>35</v>
      </c>
    </row>
    <row r="126" spans="1:21">
      <c r="A126" s="964"/>
      <c r="B126" s="414" t="s">
        <v>1656</v>
      </c>
      <c r="C126" s="461">
        <f>K117+M117</f>
        <v>16</v>
      </c>
      <c r="D126" s="970"/>
    </row>
    <row r="127" spans="1:21">
      <c r="A127" s="964">
        <v>3</v>
      </c>
      <c r="B127" s="462" t="s">
        <v>1658</v>
      </c>
      <c r="C127" s="228"/>
      <c r="D127" s="469"/>
    </row>
    <row r="128" spans="1:21">
      <c r="A128" s="964"/>
      <c r="B128" s="414" t="s">
        <v>1655</v>
      </c>
      <c r="C128" s="461">
        <f>F117</f>
        <v>22</v>
      </c>
      <c r="D128" s="970">
        <f>SUM(C128:C129)</f>
        <v>49</v>
      </c>
    </row>
    <row r="129" spans="1:6">
      <c r="A129" s="964"/>
      <c r="B129" s="414" t="s">
        <v>1656</v>
      </c>
      <c r="C129" s="461">
        <f>G117</f>
        <v>27</v>
      </c>
      <c r="D129" s="970"/>
      <c r="F129" s="237" t="str">
        <f>D129&amp;E129</f>
        <v/>
      </c>
    </row>
  </sheetData>
  <mergeCells count="52">
    <mergeCell ref="T119:U119"/>
    <mergeCell ref="F119:M119"/>
    <mergeCell ref="N119:Q119"/>
    <mergeCell ref="P5:Q5"/>
    <mergeCell ref="S4:S6"/>
    <mergeCell ref="T4:U5"/>
    <mergeCell ref="R4:R6"/>
    <mergeCell ref="H5:I5"/>
    <mergeCell ref="B69:E69"/>
    <mergeCell ref="D125:D126"/>
    <mergeCell ref="B12:E12"/>
    <mergeCell ref="B111:E111"/>
    <mergeCell ref="B24:E24"/>
    <mergeCell ref="B27:E27"/>
    <mergeCell ref="B106:E106"/>
    <mergeCell ref="B100:E100"/>
    <mergeCell ref="B97:E97"/>
    <mergeCell ref="B94:E94"/>
    <mergeCell ref="B92:E92"/>
    <mergeCell ref="B66:E66"/>
    <mergeCell ref="A1:U1"/>
    <mergeCell ref="A2:U2"/>
    <mergeCell ref="N5:O5"/>
    <mergeCell ref="B37:E37"/>
    <mergeCell ref="A4:A6"/>
    <mergeCell ref="C4:D6"/>
    <mergeCell ref="E4:E6"/>
    <mergeCell ref="B34:E34"/>
    <mergeCell ref="B4:B6"/>
    <mergeCell ref="J5:K5"/>
    <mergeCell ref="L5:M5"/>
    <mergeCell ref="N4:Q4"/>
    <mergeCell ref="F4:G5"/>
    <mergeCell ref="B18:E18"/>
    <mergeCell ref="H4:M4"/>
    <mergeCell ref="A3:B3"/>
    <mergeCell ref="A121:A123"/>
    <mergeCell ref="B7:E7"/>
    <mergeCell ref="A117:E117"/>
    <mergeCell ref="D128:D129"/>
    <mergeCell ref="A127:A129"/>
    <mergeCell ref="B63:E63"/>
    <mergeCell ref="A124:A126"/>
    <mergeCell ref="B114:E114"/>
    <mergeCell ref="B61:E61"/>
    <mergeCell ref="B86:E86"/>
    <mergeCell ref="B54:E54"/>
    <mergeCell ref="B42:E42"/>
    <mergeCell ref="B88:E88"/>
    <mergeCell ref="B80:E80"/>
    <mergeCell ref="B76:E76"/>
    <mergeCell ref="B73:E73"/>
  </mergeCells>
  <printOptions horizontalCentered="1"/>
  <pageMargins left="0.31496062992126" right="0.31496062992126" top="0.55118110236220497" bottom="0.35433070866141703" header="0.31496062992126" footer="0.31496062992126"/>
  <pageSetup paperSize="256" scale="80" orientation="portrait" horizontalDpi="4294967293" verticalDpi="0" r:id="rId1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/>
  <dimension ref="A1:U29"/>
  <sheetViews>
    <sheetView tabSelected="1" workbookViewId="0">
      <selection activeCell="I9" sqref="I9"/>
    </sheetView>
  </sheetViews>
  <sheetFormatPr defaultRowHeight="10.5"/>
  <cols>
    <col min="1" max="1" width="2.625" style="2" customWidth="1"/>
    <col min="2" max="2" width="4.25" style="2" customWidth="1"/>
    <col min="3" max="3" width="7" style="2" customWidth="1"/>
    <col min="4" max="4" width="6.875" style="2" customWidth="1"/>
    <col min="5" max="5" width="6.5" style="2" customWidth="1"/>
    <col min="6" max="6" width="7" style="2" customWidth="1"/>
    <col min="7" max="7" width="7.5" style="2" customWidth="1"/>
    <col min="8" max="8" width="8.125" style="2" customWidth="1"/>
    <col min="9" max="9" width="8.375" style="2" customWidth="1"/>
    <col min="10" max="12" width="8.5" style="2" customWidth="1"/>
    <col min="13" max="13" width="8" style="2" customWidth="1"/>
    <col min="14" max="14" width="21" style="2" customWidth="1"/>
    <col min="15" max="15" width="9" style="2"/>
    <col min="16" max="16" width="5.25" style="2" customWidth="1"/>
    <col min="17" max="17" width="10.5" style="2" customWidth="1"/>
    <col min="18" max="18" width="22.75" style="2" customWidth="1"/>
    <col min="19" max="19" width="6.75" style="2" customWidth="1"/>
    <col min="20" max="20" width="5.625" style="2" customWidth="1"/>
    <col min="21" max="21" width="3.375" style="2" customWidth="1"/>
    <col min="22" max="22" width="0.75" style="2" customWidth="1"/>
    <col min="23" max="81" width="3.875" style="2" customWidth="1"/>
    <col min="82" max="16384" width="9" style="2"/>
  </cols>
  <sheetData>
    <row r="1" spans="1:21" ht="11.25">
      <c r="A1" s="984" t="s">
        <v>203</v>
      </c>
      <c r="B1" s="984"/>
      <c r="C1" s="984"/>
      <c r="D1" s="984"/>
      <c r="T1" s="12" t="s">
        <v>67</v>
      </c>
    </row>
    <row r="3" spans="1:21" s="3" customFormat="1" ht="12.75" customHeight="1">
      <c r="A3" s="985" t="s">
        <v>0</v>
      </c>
      <c r="B3" s="985" t="s">
        <v>40</v>
      </c>
      <c r="C3" s="986" t="s">
        <v>37</v>
      </c>
      <c r="D3" s="986" t="s">
        <v>41</v>
      </c>
      <c r="E3" s="985" t="s">
        <v>44</v>
      </c>
      <c r="F3" s="985" t="s">
        <v>66</v>
      </c>
      <c r="G3" s="986" t="s">
        <v>50</v>
      </c>
      <c r="H3" s="986" t="s">
        <v>55</v>
      </c>
      <c r="I3" s="986" t="s">
        <v>49</v>
      </c>
      <c r="J3" s="985" t="s">
        <v>43</v>
      </c>
      <c r="K3" s="985"/>
      <c r="L3" s="985"/>
      <c r="M3" s="985"/>
      <c r="N3" s="986" t="s">
        <v>69</v>
      </c>
      <c r="O3" s="986" t="s">
        <v>68</v>
      </c>
      <c r="P3" s="985" t="s">
        <v>45</v>
      </c>
      <c r="Q3" s="985" t="s">
        <v>42</v>
      </c>
      <c r="R3" s="986" t="s">
        <v>53</v>
      </c>
      <c r="S3" s="985" t="s">
        <v>54</v>
      </c>
      <c r="T3" s="985" t="s">
        <v>70</v>
      </c>
      <c r="U3" s="985" t="s">
        <v>17</v>
      </c>
    </row>
    <row r="4" spans="1:21" ht="12" customHeight="1">
      <c r="A4" s="985"/>
      <c r="B4" s="985"/>
      <c r="C4" s="987"/>
      <c r="D4" s="987"/>
      <c r="E4" s="985"/>
      <c r="F4" s="985"/>
      <c r="G4" s="987"/>
      <c r="H4" s="987"/>
      <c r="I4" s="987"/>
      <c r="J4" s="985"/>
      <c r="K4" s="985"/>
      <c r="L4" s="985"/>
      <c r="M4" s="985"/>
      <c r="N4" s="987"/>
      <c r="O4" s="987"/>
      <c r="P4" s="985"/>
      <c r="Q4" s="985"/>
      <c r="R4" s="987"/>
      <c r="S4" s="985"/>
      <c r="T4" s="985"/>
      <c r="U4" s="985"/>
    </row>
    <row r="5" spans="1:21" s="3" customFormat="1" ht="18" customHeight="1">
      <c r="A5" s="985"/>
      <c r="B5" s="985"/>
      <c r="C5" s="987"/>
      <c r="D5" s="987"/>
      <c r="E5" s="985"/>
      <c r="F5" s="985"/>
      <c r="G5" s="987"/>
      <c r="H5" s="987"/>
      <c r="I5" s="987"/>
      <c r="J5" s="987" t="s">
        <v>72</v>
      </c>
      <c r="K5" s="987" t="s">
        <v>65</v>
      </c>
      <c r="L5" s="987" t="s">
        <v>51</v>
      </c>
      <c r="M5" s="987" t="s">
        <v>52</v>
      </c>
      <c r="N5" s="987"/>
      <c r="O5" s="987"/>
      <c r="P5" s="985"/>
      <c r="Q5" s="985"/>
      <c r="R5" s="987"/>
      <c r="S5" s="985"/>
      <c r="T5" s="985"/>
      <c r="U5" s="985"/>
    </row>
    <row r="6" spans="1:21" ht="14.25" customHeight="1">
      <c r="A6" s="985"/>
      <c r="B6" s="985"/>
      <c r="C6" s="988"/>
      <c r="D6" s="988"/>
      <c r="E6" s="985"/>
      <c r="F6" s="985"/>
      <c r="G6" s="988"/>
      <c r="H6" s="988"/>
      <c r="I6" s="988"/>
      <c r="J6" s="988"/>
      <c r="K6" s="988"/>
      <c r="L6" s="988"/>
      <c r="M6" s="988"/>
      <c r="N6" s="988"/>
      <c r="O6" s="988"/>
      <c r="P6" s="985"/>
      <c r="Q6" s="985"/>
      <c r="R6" s="988"/>
      <c r="S6" s="985"/>
      <c r="T6" s="985"/>
      <c r="U6" s="985"/>
    </row>
    <row r="7" spans="1:21" ht="14.25" customHeigh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</row>
    <row r="8" spans="1:21" ht="81.75" customHeight="1">
      <c r="A8" s="8">
        <v>1</v>
      </c>
      <c r="B8" s="16" t="s">
        <v>368</v>
      </c>
      <c r="C8" s="16" t="s">
        <v>367</v>
      </c>
      <c r="D8" s="15" t="s">
        <v>359</v>
      </c>
      <c r="E8" s="8" t="s">
        <v>360</v>
      </c>
      <c r="F8" s="15" t="s">
        <v>361</v>
      </c>
      <c r="G8" s="4" t="s">
        <v>399</v>
      </c>
      <c r="H8" s="8" t="s">
        <v>400</v>
      </c>
      <c r="I8" s="8">
        <v>2007</v>
      </c>
      <c r="J8" s="15" t="s">
        <v>365</v>
      </c>
      <c r="K8" s="4" t="s">
        <v>366</v>
      </c>
      <c r="L8" s="4" t="s">
        <v>354</v>
      </c>
      <c r="M8" s="4" t="s">
        <v>100</v>
      </c>
      <c r="N8" s="15" t="s">
        <v>370</v>
      </c>
      <c r="O8" s="84" t="s">
        <v>371</v>
      </c>
      <c r="P8" s="15" t="s">
        <v>369</v>
      </c>
      <c r="Q8" s="15" t="s">
        <v>82</v>
      </c>
      <c r="R8" s="15" t="s">
        <v>431</v>
      </c>
      <c r="S8" s="15" t="s">
        <v>508</v>
      </c>
      <c r="T8" s="14"/>
      <c r="U8" s="4"/>
    </row>
    <row r="9" spans="1:21" ht="27.75" customHeight="1">
      <c r="A9" s="9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  <c r="P9" s="6"/>
      <c r="Q9" s="6"/>
      <c r="R9" s="6"/>
      <c r="S9" s="6"/>
      <c r="T9" s="9"/>
      <c r="U9" s="9"/>
    </row>
    <row r="10" spans="1:21" ht="27.75" customHeight="1">
      <c r="A10" s="9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  <c r="P10" s="6"/>
      <c r="Q10" s="6"/>
      <c r="R10" s="6"/>
      <c r="S10" s="6"/>
      <c r="T10" s="9"/>
      <c r="U10" s="9"/>
    </row>
    <row r="11" spans="1:21" ht="27.75" customHeight="1">
      <c r="A11" s="9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  <c r="P11" s="6"/>
      <c r="Q11" s="6"/>
      <c r="R11" s="6"/>
      <c r="S11" s="6"/>
      <c r="T11" s="9"/>
      <c r="U11" s="9"/>
    </row>
    <row r="12" spans="1:21" ht="27.75" customHeight="1">
      <c r="A12" s="9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  <c r="P12" s="6"/>
      <c r="Q12" s="6"/>
      <c r="R12" s="6"/>
      <c r="S12" s="6"/>
      <c r="T12" s="9"/>
      <c r="U12" s="9"/>
    </row>
    <row r="13" spans="1:21" ht="27.75" customHeight="1">
      <c r="A13" s="9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  <c r="P13" s="6"/>
      <c r="Q13" s="6"/>
      <c r="R13" s="6"/>
      <c r="S13" s="6"/>
      <c r="T13" s="9"/>
      <c r="U13" s="9"/>
    </row>
    <row r="14" spans="1:21" ht="27.75" customHeight="1">
      <c r="A14" s="9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9"/>
      <c r="P14" s="6"/>
      <c r="Q14" s="6"/>
      <c r="R14" s="6"/>
      <c r="S14" s="6"/>
      <c r="T14" s="9"/>
      <c r="U14" s="9"/>
    </row>
    <row r="15" spans="1:21" ht="27.75" customHeight="1">
      <c r="A15" s="9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  <c r="P15" s="6"/>
      <c r="Q15" s="6"/>
      <c r="R15" s="6"/>
      <c r="S15" s="6"/>
      <c r="T15" s="9"/>
      <c r="U15" s="9"/>
    </row>
    <row r="16" spans="1:21" ht="27.75" customHeight="1">
      <c r="A16" s="10">
        <v>9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  <c r="P16" s="6"/>
      <c r="Q16" s="6"/>
      <c r="R16" s="6"/>
      <c r="S16" s="6"/>
      <c r="T16" s="9"/>
      <c r="U16" s="9"/>
    </row>
    <row r="17" spans="1:21" ht="27.75" customHeight="1">
      <c r="A17" s="11" t="s">
        <v>26</v>
      </c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0"/>
      <c r="P17" s="7"/>
      <c r="Q17" s="7"/>
      <c r="R17" s="7"/>
      <c r="S17" s="7"/>
      <c r="T17" s="10"/>
      <c r="U17" s="10"/>
    </row>
    <row r="19" spans="1:21">
      <c r="R19" s="1" t="s">
        <v>587</v>
      </c>
    </row>
    <row r="20" spans="1:21">
      <c r="R20" s="1" t="s">
        <v>25</v>
      </c>
    </row>
    <row r="21" spans="1:21">
      <c r="R21" s="1" t="s">
        <v>362</v>
      </c>
    </row>
    <row r="22" spans="1:21">
      <c r="R22" s="1"/>
    </row>
    <row r="23" spans="1:21">
      <c r="R23" s="1"/>
    </row>
    <row r="24" spans="1:21">
      <c r="R24" s="1"/>
    </row>
    <row r="25" spans="1:21">
      <c r="R25" s="1"/>
    </row>
    <row r="26" spans="1:21">
      <c r="R26" s="1"/>
    </row>
    <row r="27" spans="1:21">
      <c r="R27" s="13" t="s">
        <v>82</v>
      </c>
    </row>
    <row r="28" spans="1:21">
      <c r="R28" s="1" t="s">
        <v>363</v>
      </c>
    </row>
    <row r="29" spans="1:21">
      <c r="R29" s="1" t="s">
        <v>364</v>
      </c>
    </row>
  </sheetData>
  <mergeCells count="23">
    <mergeCell ref="U3:U6"/>
    <mergeCell ref="T3:T6"/>
    <mergeCell ref="O3:O6"/>
    <mergeCell ref="Q3:Q6"/>
    <mergeCell ref="R3:R6"/>
    <mergeCell ref="S3:S6"/>
    <mergeCell ref="P3:P6"/>
    <mergeCell ref="G3:G6"/>
    <mergeCell ref="H3:H6"/>
    <mergeCell ref="I3:I6"/>
    <mergeCell ref="J3:M4"/>
    <mergeCell ref="N3:N6"/>
    <mergeCell ref="J5:J6"/>
    <mergeCell ref="K5:K6"/>
    <mergeCell ref="L5:L6"/>
    <mergeCell ref="M5:M6"/>
    <mergeCell ref="A1:D1"/>
    <mergeCell ref="F3:F6"/>
    <mergeCell ref="A3:A6"/>
    <mergeCell ref="B3:B6"/>
    <mergeCell ref="C3:C6"/>
    <mergeCell ref="D3:D6"/>
    <mergeCell ref="E3:E6"/>
  </mergeCells>
  <phoneticPr fontId="8" type="noConversion"/>
  <hyperlinks>
    <hyperlink ref="O8" r:id="rId1"/>
  </hyperlinks>
  <printOptions horizontalCentered="1"/>
  <pageMargins left="0.5" right="0.5" top="0.5" bottom="0.5" header="0.31496062992126" footer="0.31496062992126"/>
  <pageSetup paperSize="256" scale="80" orientation="landscape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Data yang Berhenti</vt:lpstr>
      <vt:lpstr>matrik</vt:lpstr>
      <vt:lpstr>jml diklat</vt:lpstr>
      <vt:lpstr>DATA MASTER </vt:lpstr>
      <vt:lpstr>Sheet5</vt:lpstr>
      <vt:lpstr>DATA MASTER</vt:lpstr>
      <vt:lpstr>DATA PERHITUNGAN TU</vt:lpstr>
      <vt:lpstr>DATA PERHITUNGAN GURU</vt:lpstr>
      <vt:lpstr>DATA SEKOLAH</vt:lpstr>
      <vt:lpstr>Sheet1</vt:lpstr>
      <vt:lpstr>Sheet2</vt:lpstr>
      <vt:lpstr>Sheet3</vt:lpstr>
      <vt:lpstr>'DATA PERHITUNGAN GURU'!Print_Area</vt:lpstr>
      <vt:lpstr>Sheet2!Print_Area</vt:lpstr>
      <vt:lpstr>'DATA MASTER '!Print_Titles</vt:lpstr>
      <vt:lpstr>'DATA PERHITUNGAN GURU'!Print_Titles</vt:lpstr>
      <vt:lpstr>'DATA PERHITUNGAN TU'!Print_Titles</vt:lpstr>
      <vt:lpstr>'jml diklat'!Print_Titles</vt:lpstr>
      <vt:lpstr>matrik!Print_Titles</vt:lpstr>
      <vt:lpstr>Sheet1!Print_Titles</vt:lpstr>
      <vt:lpstr>Sheet2!Print_Titles</vt:lpstr>
      <vt:lpstr>Sheet5!Print_Titles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imRon</dc:creator>
  <cp:lastModifiedBy>acer</cp:lastModifiedBy>
  <cp:lastPrinted>2014-05-28T04:13:20Z</cp:lastPrinted>
  <dcterms:created xsi:type="dcterms:W3CDTF">2012-02-29T16:20:44Z</dcterms:created>
  <dcterms:modified xsi:type="dcterms:W3CDTF">2014-05-28T04:40:05Z</dcterms:modified>
</cp:coreProperties>
</file>